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1355" windowHeight="8640" tabRatio="598" firstSheet="20" activeTab="23"/>
  </bookViews>
  <sheets>
    <sheet name="งบทดลองหลังปิดบัญชี " sheetId="1" r:id="rId1"/>
    <sheet name="งบแสดงฐานะการเงิน" sheetId="2" r:id="rId2"/>
    <sheet name="หมายเหตุ(2)  " sheetId="3" r:id="rId3"/>
    <sheet name="หมายเหตุ (3,4)" sheetId="4" r:id="rId4"/>
    <sheet name="หมายเหตุ (5,6)" sheetId="5" r:id="rId5"/>
    <sheet name="หมายเหตุ (7)" sheetId="6" r:id="rId6"/>
    <sheet name="หมายเหตุ (8)" sheetId="7" r:id="rId7"/>
    <sheet name="หมายเหตุ (9)" sheetId="8" r:id="rId8"/>
    <sheet name="รายจ่ายจากเงินสะสม" sheetId="9" r:id="rId9"/>
    <sheet name="งบกลาง" sheetId="10" r:id="rId10"/>
    <sheet name="จ่ายตามบริหาร" sheetId="11" r:id="rId11"/>
    <sheet name="จ่ายความสงบภายใน" sheetId="12" r:id="rId12"/>
    <sheet name="จ่ายตามการศึกษา" sheetId="13" r:id="rId13"/>
    <sheet name="จ่ายตามสาธารณสุข" sheetId="14" r:id="rId14"/>
    <sheet name="จ่ายตามงานเคหะฯ" sheetId="15" r:id="rId15"/>
    <sheet name="จ่ายความเข้มแข็งฯ" sheetId="16" r:id="rId16"/>
    <sheet name="จ่ายตามศาสนาฯ" sheetId="17" r:id="rId17"/>
    <sheet name="งานการเกษตร" sheetId="18" r:id="rId18"/>
    <sheet name="จ่ายจากเงินรายรับฯ" sheetId="19" r:id="rId19"/>
    <sheet name="จ่ายจากเงินสะสม 59" sheetId="20" r:id="rId20"/>
    <sheet name="จากเงินทุนสำรอง" sheetId="21" r:id="rId21"/>
    <sheet name="งบจ่ายจากรายรับ " sheetId="22" r:id="rId22"/>
    <sheet name="จ่ายจากรายรับ,เงินสะสม" sheetId="23" r:id="rId23"/>
    <sheet name="จากรายรับ,เงินสะสม,เงินทุน" sheetId="24" r:id="rId24"/>
    <sheet name="รายจ่ายประกอบงบรับ-จ่าย" sheetId="25" r:id="rId25"/>
  </sheets>
  <definedNames>
    <definedName name="_xlnm.Print_Area" localSheetId="0">'งบทดลองหลังปิดบัญชี '!$B$1:$E$44</definedName>
  </definedNames>
  <calcPr fullCalcOnLoad="1"/>
</workbook>
</file>

<file path=xl/sharedStrings.xml><?xml version="1.0" encoding="utf-8"?>
<sst xmlns="http://schemas.openxmlformats.org/spreadsheetml/2006/main" count="857" uniqueCount="334">
  <si>
    <t>110601</t>
  </si>
  <si>
    <t>ลูกหนี้-ภาษีบำรุงท้องที่</t>
  </si>
  <si>
    <t>110602</t>
  </si>
  <si>
    <t>เบิกจ่ายแล้ว</t>
  </si>
  <si>
    <t>งบแสดงฐานะการเงิน</t>
  </si>
  <si>
    <t>จำนวนเงิน</t>
  </si>
  <si>
    <t>-</t>
  </si>
  <si>
    <t>รวม</t>
  </si>
  <si>
    <t>ประมาณการ</t>
  </si>
  <si>
    <t>รายการ</t>
  </si>
  <si>
    <t>เครดิต</t>
  </si>
  <si>
    <t>งบกลาง</t>
  </si>
  <si>
    <t>หมวด</t>
  </si>
  <si>
    <t>รหัส</t>
  </si>
  <si>
    <t>ยังไม่ได้ก่อหนี้</t>
  </si>
  <si>
    <t>คงเหลือ</t>
  </si>
  <si>
    <t>บวก</t>
  </si>
  <si>
    <t>เงินอุดหนุน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</si>
  <si>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</si>
  <si>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</si>
  <si>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</si>
  <si>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</si>
  <si>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</si>
  <si>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</si>
  <si>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</si>
  <si>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ทุนสำรองเงินสะสม</t>
  </si>
  <si>
    <t>จ่ายขาดเงินสะสม</t>
  </si>
  <si>
    <t>รายจ่ายค้างจ่าย</t>
  </si>
  <si>
    <t>รวมทั้งสิ้น</t>
  </si>
  <si>
    <t>ก่อหนี้ผูกพัน</t>
  </si>
  <si>
    <t>110201</t>
  </si>
  <si>
    <t>110202</t>
  </si>
  <si>
    <t>110203</t>
  </si>
  <si>
    <t>320000</t>
  </si>
  <si>
    <t>230100</t>
  </si>
  <si>
    <t>ลูกหนี้ภาษีบำรุงท้องที่</t>
  </si>
  <si>
    <t>เงินเดือน (ฝ่ายการเมือง)</t>
  </si>
  <si>
    <t>เงินเดือน (ฝ่ายประจำ)</t>
  </si>
  <si>
    <t xml:space="preserve">หัก </t>
  </si>
  <si>
    <t>หมวดภาษีอากร</t>
  </si>
  <si>
    <t>หมวดรายได้จากทรัพย์สิน</t>
  </si>
  <si>
    <t>เดบิต</t>
  </si>
  <si>
    <t>310000</t>
  </si>
  <si>
    <t>ชื่อบัญชี</t>
  </si>
  <si>
    <t xml:space="preserve"> บัญชี </t>
  </si>
  <si>
    <t>เงินฝากธนาคาร ธกส.</t>
  </si>
  <si>
    <t>งบทดลอง (หลังปิดบัญชี)</t>
  </si>
  <si>
    <t>ลูกหนี้ภาษีโรงเรือนและที่ดิน</t>
  </si>
  <si>
    <r>
      <t>หมายเหตุ ประกอบงบรายรับ - รายจ่าย</t>
    </r>
  </si>
  <si>
    <t>หมายเหตุ  1  ค่าครุภัณฑ์รายจ่ายจากรายรับ</t>
  </si>
  <si>
    <t xml:space="preserve">               ซ่อมกล้องวงจรปิด</t>
  </si>
  <si>
    <t>หมายเหตุ  2  ค่าที่ดินและสิ่งก่อสร้างรายจ่ายจากรายรับ</t>
  </si>
  <si>
    <t>จำนวน  1  เส้น</t>
  </si>
  <si>
    <t xml:space="preserve">               กรมส่งเสริมการปกครองท้องถิ่น</t>
  </si>
  <si>
    <t xml:space="preserve">                    เบี้ยยังชีพคนชรา</t>
  </si>
  <si>
    <t xml:space="preserve">                    เบี้ยยังชีพคนพิการ</t>
  </si>
  <si>
    <t xml:space="preserve">                    ค่าตอบแทน - ครูผู้ดูแลเด็ก</t>
  </si>
  <si>
    <t xml:space="preserve">                    ค่าตอบแทน-เสี่ยงภัย พนักงานและลูกจ้าง</t>
  </si>
  <si>
    <t xml:space="preserve">                    ค่าตอบแทน -  พนักงานจ้างผู้ดูแลเด็ก</t>
  </si>
  <si>
    <t xml:space="preserve">                     เงินค่าประกันสังคม พนักงานจ้างผู้ดูแลเด็ก</t>
  </si>
  <si>
    <t xml:space="preserve">                     ค่าตอบแทน-เสี่ยงภัย ครูผู้ดูแลเด็ก/พนง.ผดด.</t>
  </si>
  <si>
    <t>ประเภท</t>
  </si>
  <si>
    <t>ทั่วไป</t>
  </si>
  <si>
    <t>รับคืนเงินปีเก่า</t>
  </si>
  <si>
    <t xml:space="preserve">     เงินฝากธนาคาร</t>
  </si>
  <si>
    <t xml:space="preserve">                    ภาษี หัก ณ ที่จ่าย</t>
  </si>
  <si>
    <t xml:space="preserve">                    เงินประกันสัญญา</t>
  </si>
  <si>
    <t xml:space="preserve">                    ค่าใช้จ่ายภาษีบำรุงท้องที่ 5%</t>
  </si>
  <si>
    <t xml:space="preserve">                    ส่วนลดภาษีบำรุงท้องที่  6%</t>
  </si>
  <si>
    <t xml:space="preserve">                    เงินโครงการเศรษฐกิจชุมชน</t>
  </si>
  <si>
    <t>หมายเหตุ  4   รับเงินอุดหนุนที่รัฐบาลให้โดยระบุวัตถุประสงค์</t>
  </si>
  <si>
    <t>หมายเหตุ  3   รายจ่ายเงินอุดหนุนที่รัฐบาลให้โดยระบุวัตถุประสงค์</t>
  </si>
  <si>
    <t>องค์การบริหารส่วนตำบลบางโกระ</t>
  </si>
  <si>
    <t>รายงานรายจ่ายในการดำเนินงานที่จ่ายจากเงินสะสม</t>
  </si>
  <si>
    <t>งบ</t>
  </si>
  <si>
    <t>รายจ่าย</t>
  </si>
  <si>
    <t>งบบุคลากร</t>
  </si>
  <si>
    <t>งบดำเนินงาน</t>
  </si>
  <si>
    <t>งบลงทุน</t>
  </si>
  <si>
    <t>งบรายจ่ายอื่น</t>
  </si>
  <si>
    <t>งบเงินอุดหนุน</t>
  </si>
  <si>
    <t>รายจ่ายอื่น</t>
  </si>
  <si>
    <t>บริหารงาน</t>
  </si>
  <si>
    <t>การรักษา</t>
  </si>
  <si>
    <t>ความสงบ</t>
  </si>
  <si>
    <t>ภายใน</t>
  </si>
  <si>
    <t>การศึกษา</t>
  </si>
  <si>
    <t>สาธารณสุข</t>
  </si>
  <si>
    <t>เคหะและ</t>
  </si>
  <si>
    <t>ชุมชน</t>
  </si>
  <si>
    <t>สร้างความ</t>
  </si>
  <si>
    <t>เข้มแข็ง</t>
  </si>
  <si>
    <t>ของชุมชน</t>
  </si>
  <si>
    <t>การศาสนา</t>
  </si>
  <si>
    <t>วัฒนธรรม</t>
  </si>
  <si>
    <t>และ</t>
  </si>
  <si>
    <t>นันทนาการ</t>
  </si>
  <si>
    <t>การเกษตร</t>
  </si>
  <si>
    <t>แผนงาน</t>
  </si>
  <si>
    <t>รวมรายจ่าย</t>
  </si>
  <si>
    <t>รายรับ</t>
  </si>
  <si>
    <t>หมวดค่าธรรมเนียมค่าปรับและใบอนุญาต</t>
  </si>
  <si>
    <t>หมวดรายได้จากสาธารณูปโภคและการพาณิชย์</t>
  </si>
  <si>
    <t>หมวดรายได้เบ็ดเตล็ด</t>
  </si>
  <si>
    <t>หมวดภาษีจัดสรร</t>
  </si>
  <si>
    <t>หวมดเงินอุดหนุนทั่วไป</t>
  </si>
  <si>
    <t>หมวดเงินอุดหนุนระบุวัตถุประสงค์/เฉพาะกิจ</t>
  </si>
  <si>
    <t>รวมรายรับสูงกว่าหรือ(ต่ำกว่า)รายจ่าย</t>
  </si>
  <si>
    <t>งบแสดงผลการดำเนินงานจ่ายจากเงินรายรับ</t>
  </si>
  <si>
    <t>งบแสดงผลการดำเนินงานจ่ายจากเงินรายรับและเงินสะสม</t>
  </si>
  <si>
    <t>หมายเหตุประกอบงบแสดงฐานะการเงิน</t>
  </si>
  <si>
    <r>
      <t>หมายเหตุ 3   เงินสดและเงินฝากธนาคาร</t>
    </r>
  </si>
  <si>
    <t xml:space="preserve">              กรุงไทย     ประเภทออมทรัพย์  เลขที่      929-1-42204-5</t>
  </si>
  <si>
    <t xml:space="preserve">                            ประเภทกระแสรายวัน  เลขที่      929-6-00829-8</t>
  </si>
  <si>
    <t xml:space="preserve">              ธ.ก.ส.        ประเภทออมทรัพย์  เลขที่      01-911-2-25176-8</t>
  </si>
  <si>
    <t>ประเภทลูกหนี้</t>
  </si>
  <si>
    <t>ประจำปี</t>
  </si>
  <si>
    <t>จำนวนราย</t>
  </si>
  <si>
    <t>รายรับจริงสูงกว่ารายจ่ายจริง</t>
  </si>
  <si>
    <t xml:space="preserve">     (ทุนสำรองเงินสะสม)</t>
  </si>
  <si>
    <r>
      <rPr>
        <u val="single"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25%  ของรายรับจริงสูงกว่ารายจ่ายจริง</t>
    </r>
  </si>
  <si>
    <t>รายงานรายจ่ายในการดำเนินงานที่จ่ายจากเงินรายรับตามแผนงาน  บริหารงานทั่วไป</t>
  </si>
  <si>
    <t>แหล่งเงิน</t>
  </si>
  <si>
    <t>งานบริหารทั่วไป</t>
  </si>
  <si>
    <t>งานบริหารงานคลัง</t>
  </si>
  <si>
    <t xml:space="preserve">   -  ประเภทออมทรัพย์   เลขที่ 01-911-2-33339-2(เศรษฐกิจชุมชน)</t>
  </si>
  <si>
    <t xml:space="preserve">เงินฝากธนาคารกรุงไทย </t>
  </si>
  <si>
    <t xml:space="preserve">   -  ประเภทกระแสรายวัน   เลขที่  929-6-00829-8</t>
  </si>
  <si>
    <t>เงินฝากธนาคารอิสลาม</t>
  </si>
  <si>
    <t xml:space="preserve">   -  ประเภทออมทรัพย์   เลขที่  096-1-00008-2</t>
  </si>
  <si>
    <t>113200</t>
  </si>
  <si>
    <t>องค์การบริหารส่วนตำบลบางโกระ  อำเภอโคกโพธิ์   จังหวัดปัตตานี</t>
  </si>
  <si>
    <t>เงินฝากธนาคารออมสิน</t>
  </si>
  <si>
    <t>ลูกหนี้รายได้อื่น ๆ(ค่าน้ำประปา)</t>
  </si>
  <si>
    <t>110609</t>
  </si>
  <si>
    <t>ลูกหนี้เงินสะสม</t>
  </si>
  <si>
    <t>190004</t>
  </si>
  <si>
    <t>211000</t>
  </si>
  <si>
    <t>เจ้าหนี้เงินสะสม</t>
  </si>
  <si>
    <t>290001</t>
  </si>
  <si>
    <t>รายได้จากรัฐบาลค้างรับ</t>
  </si>
  <si>
    <t>รองปลัด อบต.รักษาราชการแทน      ปลัดองค์การบริหารส่วนตำบลบางโกระ   นายกองค์การบริหารส่วนตำบลบางโกระ</t>
  </si>
  <si>
    <r>
      <t>หมายเหตุ 5   ลูกหนี้ค่าภาษี</t>
    </r>
  </si>
  <si>
    <r>
      <t>หมายเหตุ 4   รายได้จากรัฐบาลค้างรับ</t>
    </r>
  </si>
  <si>
    <t xml:space="preserve">                     เงินประกันสังคมลูกจ้างผู้ดูแลเด็กเล็ก</t>
  </si>
  <si>
    <t xml:space="preserve">                     ค่าตอบแทนและเงินเพิ่มค่าครองชีพลูกจ้างผู้ดูแลเด็กเล็ก</t>
  </si>
  <si>
    <t xml:space="preserve">              อิสลาม      ประเภทออมทรัพย์  เลขที่  096-1-00008-2</t>
  </si>
  <si>
    <t xml:space="preserve">                            ประเภทออมทรัพย์ เลขที่   01-911-2-33339-2 (เศรษฐกิจชุมชน)</t>
  </si>
  <si>
    <t xml:space="preserve">                            ประเภทประจำ  เลขที่    096-2-00262-3</t>
  </si>
  <si>
    <r>
      <t>หมายเหตุ 6   ลูกหนี้รายได้อื่น ๆ</t>
    </r>
  </si>
  <si>
    <t xml:space="preserve">         ลูกหนี้ค่าน้ำประปา</t>
  </si>
  <si>
    <r>
      <t>หมายเหตุ  8   เงินรับฝาก</t>
    </r>
  </si>
  <si>
    <t>งาน</t>
  </si>
  <si>
    <t>โครงการ</t>
  </si>
  <si>
    <t>เคหะและชุมชน</t>
  </si>
  <si>
    <t>ไฟฟ้าถนน</t>
  </si>
  <si>
    <t>งบประมาณ</t>
  </si>
  <si>
    <t>บริหารงานทั่วไป</t>
  </si>
  <si>
    <t>บริหารทั่วไป</t>
  </si>
  <si>
    <t>ค่าตอบแทนผู้ปฏิบัติราชการอันเป็นประโยชน์แก่ อปท.</t>
  </si>
  <si>
    <t>บริหารงานคลัง</t>
  </si>
  <si>
    <t>บริหารทั่วไปเกี่ยวกับเคหะและชุมชน</t>
  </si>
  <si>
    <t>ค่าอาหารเสริม (นม)</t>
  </si>
  <si>
    <t>ระดับก่อนวันเรียนและประถมศึกษา</t>
  </si>
  <si>
    <t>ค่าก่อสร้างสิ่งสาธารณูปโภค</t>
  </si>
  <si>
    <t>เงินอุดหนุนทั่วไประบุวัตถุประสงค์</t>
  </si>
  <si>
    <t>เงินรอส่งคืนจังหวัด</t>
  </si>
  <si>
    <t>เบี้ยยังชีพผู้สูงอายุ</t>
  </si>
  <si>
    <t>เบี้ยยังชีพผู้พิการ</t>
  </si>
  <si>
    <t>ค่าตอบแทนเสี่ยงภัยพนักงาน อบต.</t>
  </si>
  <si>
    <t>เงินชดเชยรายได้เหตุการณ์ความไม่สงบฯ</t>
  </si>
  <si>
    <t xml:space="preserve">ทรัพย์สินตามงบทรัพย์สิน </t>
  </si>
  <si>
    <t xml:space="preserve">                                 หมายเหตุ</t>
  </si>
  <si>
    <t>สินทรัพย์</t>
  </si>
  <si>
    <t xml:space="preserve">          สินทรัพย์หมุนเวียน</t>
  </si>
  <si>
    <t xml:space="preserve">                   เงินสดและเงินฝากธนาคาร</t>
  </si>
  <si>
    <t>รวมสินทรัพย์</t>
  </si>
  <si>
    <t xml:space="preserve">                   รายได้จากรัฐบาลค้างรับ</t>
  </si>
  <si>
    <t xml:space="preserve">                   ลูกหนี้ค่าภาษี</t>
  </si>
  <si>
    <t xml:space="preserve">                   ลูกหนี้รายได้อื่น ๆ</t>
  </si>
  <si>
    <t xml:space="preserve">                   ลูกหนี้เงินสะสม</t>
  </si>
  <si>
    <t>ทุนสินทรัพย์</t>
  </si>
  <si>
    <t>หนี้สิน</t>
  </si>
  <si>
    <t xml:space="preserve">          หนี้สินหมุนเวียน</t>
  </si>
  <si>
    <t xml:space="preserve">                   รายจ่ายค้างจ่าย</t>
  </si>
  <si>
    <t xml:space="preserve">                   เงินรับฝาก</t>
  </si>
  <si>
    <t xml:space="preserve">                   เจ้าหนี้เงินสะสม</t>
  </si>
  <si>
    <t xml:space="preserve">เงินสะสม </t>
  </si>
  <si>
    <t xml:space="preserve">           รวมหนี้สิน</t>
  </si>
  <si>
    <t xml:space="preserve">           เงินสะสม</t>
  </si>
  <si>
    <t xml:space="preserve">           เงินทุนสำรองเงินสะสม</t>
  </si>
  <si>
    <t xml:space="preserve">          รวมเงินสะสม </t>
  </si>
  <si>
    <t xml:space="preserve">รวมหนี้สินและเงินสะสม </t>
  </si>
  <si>
    <t>หมายเหตุประกอบงบแสดงฐานะการเงินเป็นส่วนหนึ่งของงบการเงินนี้</t>
  </si>
  <si>
    <t xml:space="preserve">     ผู้อำนวยการกองคลัง</t>
  </si>
  <si>
    <t>รองปลัด อบต.รักษาราชการแทน  ปลัดองค์การบริหารส่วนตำบลบางโกระ  นายกองค์การบริหารส่วนตำบลบางโกระ</t>
  </si>
  <si>
    <t xml:space="preserve">      (นางสุสงวนพงศ์  ชูเชิด )              (นายสมโชค  สุวรรณโณ)                (นางภิรมย์  สิตตะหิรัญ)</t>
  </si>
  <si>
    <t>หมายเหตุ  7  รายจ่ายค้างจ่าย</t>
  </si>
  <si>
    <t>หมายเหตุ  9   เงินสะสม</t>
  </si>
  <si>
    <t>รับจริงสูงกว่ารายจ่ายจริงหลังหักเงินทุนสำรองเงินสะสม</t>
  </si>
  <si>
    <t>ปรับปรุงบัญชีเงินอุดหนุนเฉพาะกิจ</t>
  </si>
  <si>
    <t>1.   ลูกหนี้ค่าภาษี</t>
  </si>
  <si>
    <t>2.   ลูกหนี้รายได้อื่น ๆ</t>
  </si>
  <si>
    <t>3.   เงินสะสมที่สามารถนำไปใช้ได้</t>
  </si>
  <si>
    <t>รายละเอียดแนบท้ายหมายเหตุ  9   เงินสะสม</t>
  </si>
  <si>
    <t>จำนวนเงินที่ได้รับ</t>
  </si>
  <si>
    <t>อนุมัติ</t>
  </si>
  <si>
    <t>รายงานรายจ่ายในการดำเนินงานที่จ่ายจากเงินรายรับตามแผนงาน  งบกลาง</t>
  </si>
  <si>
    <t>เงินงบประมาณ</t>
  </si>
  <si>
    <t>เงินอุดหนุนระบุวัตถุประสงค์</t>
  </si>
  <si>
    <t>รายงานรายจ่ายในการดำเนินงานที่จ่ายจากเงินรายรับตามแผนงาน  การรักษาความสงบภายใน</t>
  </si>
  <si>
    <t>งานป้องกันฝ่ายพลเรือนและระงับอัคคีภัย</t>
  </si>
  <si>
    <t>รายงานรายจ่ายในการดำเนินงานที่จ่ายจากเงินรายรับตามแผนงาน  การศึกษา</t>
  </si>
  <si>
    <t>รายงานรายจ่ายในการดำเนินงานที่จ่ายจากเงินรายรับตามแผนงาน  เคหะและชุมชน</t>
  </si>
  <si>
    <t>ทั่วไปเกี่ยวกับ</t>
  </si>
  <si>
    <t>เคหะชุมชน</t>
  </si>
  <si>
    <t>งานบริหาร</t>
  </si>
  <si>
    <t>งานไฟฟ้าถนน</t>
  </si>
  <si>
    <t>รายงานรายจ่ายในการดำเนินงานที่จ่ายจากเงินรายรับตามแผนงาน  สร้างความเข้มแข็งของชุมชน</t>
  </si>
  <si>
    <t>เกี่ยวกับการสร้างความ</t>
  </si>
  <si>
    <t>เข้มแข็งของชุมชน</t>
  </si>
  <si>
    <t>รายงานรายจ่ายในการดำเนินงานที่จ่ายจากเงินรายรับตามแผนงาน  การศาสนาวัฒนธรรมและนันทนาการ</t>
  </si>
  <si>
    <t>งานกีฬาและนันทนาการ</t>
  </si>
  <si>
    <t>งานศาสนาและวัฒนธรรมท้องถิ่น</t>
  </si>
  <si>
    <t>รายงานรายจ่ายในการดำเนินงานที่จ่ายจากเงินรายรับตามแผนงาน  การเกษตร</t>
  </si>
  <si>
    <t>งานส่งเสริมการเกษตร</t>
  </si>
  <si>
    <t>งานอนุรักษ์แหล่งน้ำและป่าไม้</t>
  </si>
  <si>
    <t>รายงานรายจ่ายในการดำเนินงานที่จ่ายจากเงินรายรับตามแผนงานรวม</t>
  </si>
  <si>
    <t>เกี่ยวกับการศึกษา</t>
  </si>
  <si>
    <t>งานระดับก่อน</t>
  </si>
  <si>
    <t>วัยเรียนและ</t>
  </si>
  <si>
    <t>ประถมศึกษา</t>
  </si>
  <si>
    <t>เกี่ยวกับสาธารณสุข</t>
  </si>
  <si>
    <t>รายงานรายจ่ายในการดำเนินงานที่จ่ายจากเงินรายรับตามแผนงาน  สาธารณสุข</t>
  </si>
  <si>
    <t xml:space="preserve"> </t>
  </si>
  <si>
    <t>ระบุวัตถุประสงค์</t>
  </si>
  <si>
    <t>เงินอุดหนุนทั่วไป</t>
  </si>
  <si>
    <t>หมายเหตุ  2  งบทรัพย์สิน</t>
  </si>
  <si>
    <t>ประเภททรัพย์สิน</t>
  </si>
  <si>
    <t>ราคาทรัพย์สิน</t>
  </si>
  <si>
    <t>แหล่งที่มาของทรัพย์สินทั้งหมด</t>
  </si>
  <si>
    <t>ชื่อ</t>
  </si>
  <si>
    <t>ก. อสังหาริมทรัพย์</t>
  </si>
  <si>
    <t>ข.  สังหาริมทรัพย์</t>
  </si>
  <si>
    <t xml:space="preserve">   เงินอุดหนุนจากองค์กรปกครองส่วนท้องถิ่น</t>
  </si>
  <si>
    <t xml:space="preserve">   รายได้</t>
  </si>
  <si>
    <t xml:space="preserve">   เงินสะสม</t>
  </si>
  <si>
    <t xml:space="preserve">   เงินบริจาค</t>
  </si>
  <si>
    <t xml:space="preserve">              ทรัพย์สินที่แสดงตามงบทรัพย์สินเป็นกรรมสิทธิ์ขององค์กรปกครองส่วนท้องถิ่นและองค์กรปกครองส่วนท้องถิ่นใช้</t>
  </si>
  <si>
    <t xml:space="preserve">       ที่ดิน</t>
  </si>
  <si>
    <t xml:space="preserve">      ถมดินที่ทำการ อบต.</t>
  </si>
  <si>
    <t xml:space="preserve">       อาคาร</t>
  </si>
  <si>
    <t xml:space="preserve">       ทั่วไป</t>
  </si>
  <si>
    <t xml:space="preserve">       คมนาคม</t>
  </si>
  <si>
    <r>
      <t xml:space="preserve">     </t>
    </r>
    <r>
      <rPr>
        <sz val="14"/>
        <rFont val="TH SarabunPSK"/>
        <family val="2"/>
      </rPr>
      <t xml:space="preserve">   วัสดุงานบ้านงานครัว</t>
    </r>
  </si>
  <si>
    <t xml:space="preserve">        ครุภัณฑ์สำนักงาน</t>
  </si>
  <si>
    <t xml:space="preserve">        ครุภัณฑ์การเกษตร</t>
  </si>
  <si>
    <t xml:space="preserve">        ครุภัณฑ์โยธา</t>
  </si>
  <si>
    <t>และจะเบิกจ่ายในปีงบประมาณต่อไป ตามรายละเอียดแนบท้ายหมายเหตุ 9.1</t>
  </si>
  <si>
    <t>ค่าครุภัณฑ์ (หมายเหตุ 1)</t>
  </si>
  <si>
    <t>ค่าที่ดินและสิ่งก่อสร้าง(หมายเหตุ 2)</t>
  </si>
  <si>
    <t>(หมายเหตุ 3)</t>
  </si>
  <si>
    <t>(หมายเหตุ 4)</t>
  </si>
  <si>
    <t xml:space="preserve">                     ค่าเล่าเรียนบุตร (ครูผู้ดูแลเด็ก)</t>
  </si>
  <si>
    <t xml:space="preserve">                     ค่าเล่าเรียนบุตร ผดด. (ทุนการศึกษา)</t>
  </si>
  <si>
    <t xml:space="preserve">                     เงินค่าจัดการเรียนการสอน</t>
  </si>
  <si>
    <t xml:space="preserve">                     โครงการชดเชยรายได้(ก่อสร้างถนน คสล.สายบ้านนายเวียนฯ</t>
  </si>
  <si>
    <t xml:space="preserve">               ค่ากล้องโทรทัศน์วงจรปิดพร้อมติดตั้ง</t>
  </si>
  <si>
    <t>จำนวน  1  ตัว</t>
  </si>
  <si>
    <t>เงินรับฝาก (หมายเหตุ 8)</t>
  </si>
  <si>
    <t xml:space="preserve">     (นางสุสงวนพงศ์ ชูเชิด)                  (นายสมโชค  สุวรรณโณ)                     (นางภิรมย์  สิตตะหิรัญ)</t>
  </si>
  <si>
    <t xml:space="preserve">      ผู้อำนวยการกองคลัง</t>
  </si>
  <si>
    <t xml:space="preserve">   -  ประเภทประจำ       เลขที่  096-2-00262-3</t>
  </si>
  <si>
    <t xml:space="preserve">   -  ประเภทออมทรัพย์       เลขที่  929-1-42204-5</t>
  </si>
  <si>
    <t xml:space="preserve">   -  ประเภทออมทรัพย์ เลขที่  01-911-2-25176-8</t>
  </si>
  <si>
    <t xml:space="preserve">   -  ประเภทประจำ   เลขที่  300020283176</t>
  </si>
  <si>
    <t xml:space="preserve">              ออมสิน      ประเภทประจำ  เลขที่  300020283176</t>
  </si>
  <si>
    <t xml:space="preserve">                   ลูกหนี้เงินทุนโครงการเศรษฐกิจชุมชน</t>
  </si>
  <si>
    <t>ลูกหนี้เงินทุนโครงการเศรษฐกิจชุมชน</t>
  </si>
  <si>
    <t>113500</t>
  </si>
  <si>
    <t>สะพาน  ลานกีฬา  เป็นต้น</t>
  </si>
  <si>
    <t xml:space="preserve">ใช้ประโยชน์โดยตรง  รวมทั้งทรัพย์ที่ให้ยืมหรือเช่า ยกเว้นทรัพย์สินที่จัดไว้เพื่อเป็นการให้บริการสาธารณะ  เช่น  ถนน  </t>
  </si>
  <si>
    <t>สำหรับปี สิ้นสุดวันที่  30  กันยายน  2559</t>
  </si>
  <si>
    <t>สำหรับปี  สิ้นสุดวันที่  30  กันยายน  2559</t>
  </si>
  <si>
    <t>ส่วนการศึกษา</t>
  </si>
  <si>
    <t>ก่อสร้างวางท่อระบายน้ำพร้อมบ่อพัก สายบ้านนายสมบัติ-บ้านนายณรงค์พร้อมป้าย</t>
  </si>
  <si>
    <t>ก่อสร้างวางท่อระบายน้ำสายกลางหมู่บ้าน-ชลประทาน ม.4 พร้อมป้าย</t>
  </si>
  <si>
    <t>เงินเดือนครูผู้ดูแลเด็ก</t>
  </si>
  <si>
    <t>ค่าตอบแทนและค่าครองชีพลูกจ้าง ผดด.</t>
  </si>
  <si>
    <t>เงินกองทุนประกันสังคม ผดด.</t>
  </si>
  <si>
    <t>เงินค่าจัดการเรียนการสอน</t>
  </si>
  <si>
    <t>เงินช่วยเหลือการศึกษาบุตรครู ผดด.</t>
  </si>
  <si>
    <t xml:space="preserve">                    เงินสวัสดิการ อปท.</t>
  </si>
  <si>
    <t xml:space="preserve">                    เงินรอส่งคืนจังหวัด</t>
  </si>
  <si>
    <t>ณ  วันที่  30  กันยายน  2559</t>
  </si>
  <si>
    <t>สำหรับปี สิ้นสุด  วันที่  30  กันยายน  2559</t>
  </si>
  <si>
    <t>เงินสะสม 1  ตุลาคม  2558</t>
  </si>
  <si>
    <t>เงินสะสม  30  กันยายน  2559</t>
  </si>
  <si>
    <t>เงินสะสม   30  กันยายน  2559   ประกอบด้วย</t>
  </si>
  <si>
    <t xml:space="preserve">                     คชจ.ป้องกันและแก้ไขปัญหายาเสพติด</t>
  </si>
  <si>
    <t>สำนักปลัด</t>
  </si>
  <si>
    <t>รายจ่ายเพื่อให้ได้มาซึ่งบริการ</t>
  </si>
  <si>
    <t>สำหรับปี  สิ้นสุดวันที   30  กันยายน  2559</t>
  </si>
  <si>
    <t>รายได้จากทรัพย์สิน</t>
  </si>
  <si>
    <t>ปรับปรุงรายได้ดอกเบี้ยค้างรับ ธนาคารออมสิน</t>
  </si>
  <si>
    <t>04</t>
  </si>
  <si>
    <t xml:space="preserve">  โครงการปรับปรุงผิวจราจร ปูแอสฟัลติคสายหลังวัดสุนทรวารี - คลองขี้แรด</t>
  </si>
  <si>
    <t xml:space="preserve">  โครงการปรับปรุงผิวจราจร ปูแอสฟัลติคถนนสายบ้านฉาง หมู่ 3</t>
  </si>
  <si>
    <t>ปรับปรุงเงินรอคืนจังหวัด</t>
  </si>
  <si>
    <t>ระบบประปาหมู่บ้าน ระบบบาดาลขนาดกลาง</t>
  </si>
  <si>
    <t>ก่อสร้างถนนคอนกรีตเสริมเหล็กสายบ้านนายปรีชา-บ้านนางล่วน หมู่ 1</t>
  </si>
  <si>
    <t>ก่อสร้างถนนคอนกรีตเสริมเหล็กสายหัวสะพาน-เขื่อนกักเก็บน้ำ หมู่ 4</t>
  </si>
  <si>
    <t>ตั้งแต่วันที่   1  ตุลาคม  พ.ศ. 2558  ถึง  30  กันยายน   พ.ศ. 2559</t>
  </si>
  <si>
    <t>ปรับปรุงบัญชีลูกหนี้ภาษี</t>
  </si>
  <si>
    <t>รายจ่ายค้างจ่ายตกเป็นเงินสะสม</t>
  </si>
  <si>
    <t>ปรับปรุงบัญชีรายได้ดอกเบี้ย</t>
  </si>
  <si>
    <t>ปรับปรุงบัญชีเงินรอคืนจังหวัด</t>
  </si>
  <si>
    <t>ปรับปรุงบัญชีเงินรายได้ตกเป็นเงินสะสม</t>
  </si>
  <si>
    <t>ทั้งนี้ในปีงบประมาณ  2559  ได้รับอนุมัติให้จ่ายเงินสะสมที่อยู่ระหว่างดำเนินการจำนวน        -            บาท</t>
  </si>
  <si>
    <t xml:space="preserve">               ซ่อมแซมและติดตั้งเครื่องสูบน้ำ</t>
  </si>
  <si>
    <t xml:space="preserve">               เก้าอี้สำนักงานพิงสูง</t>
  </si>
  <si>
    <t xml:space="preserve">               เก้าอี้สำนักงานพิงสูง (โช้ค)</t>
  </si>
  <si>
    <t>จำนวน  2  ตัว</t>
  </si>
  <si>
    <t xml:space="preserve">               ชุดโต๊ะทำงานเข้ามุม 3 ชิ้น</t>
  </si>
  <si>
    <t xml:space="preserve">               เก้าอี้เหล็กที่นั่งพลาสติก</t>
  </si>
  <si>
    <t>จำนวน  9  ตัว</t>
  </si>
  <si>
    <t xml:space="preserve">               กล้องดิจิตอล</t>
  </si>
  <si>
    <t xml:space="preserve">               โครงการก่อสร้างถนน หินคลุกสายชลประทาน</t>
  </si>
  <si>
    <t xml:space="preserve">               โครงการก่อสร้างถนน คสล.สายบ้านนายวสันต์</t>
  </si>
  <si>
    <t xml:space="preserve">               โครงการก่อสร้างวางท่อระบายน้ำพร้อมบ่อพัก</t>
  </si>
  <si>
    <t>จำนวน  1  สาย</t>
  </si>
  <si>
    <t xml:space="preserve">               โครงการก่อสร้างวางท่อระบายน้ำสายกลางหมู่บ้าน</t>
  </si>
  <si>
    <t>รายงานรายจ่ายในการดำเนินงานที่จ่ายจากเงินทุนสำรองเงินสะสม</t>
  </si>
  <si>
    <t>งบแสดงผลการดำเนินงานจ่ายจากเงินรายรับ เงินสะสมและเงินทุนสำรองเงินสะสม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</si>
</sst>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??_);_(@_)"/>
    <numFmt numFmtId="189" formatCode="[$-107041E]d\ mmmm\ yyyy;@"/>
    <numFmt numFmtId="190" formatCode="_-* #,##0_-;\-* #,##0_-;_-* &quot;-&quot;??_-;_-@_-"/>
    <numFmt numFmtId="191" formatCode="_(* #,##0.0_);_(* \(#,##0.0\);_(* &quot;-&quot;??_);_(@_)"/>
    <numFmt numFmtId="192" formatCode="00"/>
    <numFmt numFmtId="193" formatCode="0.0"/>
    <numFmt numFmtId="194" formatCode="0.000"/>
    <numFmt numFmtId="195" formatCode="#,##0_ ;\-#,##0\ "/>
    <numFmt numFmtId="196" formatCode="#,##0.00_);\(#,##0.00\)"/>
    <numFmt numFmtId="197" formatCode="#,##0.0_ ;\-#,##0.0\ "/>
    <numFmt numFmtId="198" formatCode="#,##0.00_ ;\-#,##0.00\ "/>
    <numFmt numFmtId="199" formatCode="_-* #,##0.0_-;\-* #,##0.0_-;_-* &quot;-&quot;??_-;_-@_-"/>
    <numFmt numFmtId="200" formatCode="_-* #,##0.000_-;\-* #,##0.000_-;_-* &quot;-&quot;??_-;_-@_-"/>
    <numFmt numFmtId="201" formatCode="[$-41E]d\ mmmm\ yyyy"/>
  </numFmts>
  <fonts count="7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6"/>
      <name val="Angsana New"/>
      <family val="1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0"/>
      <name val="Angsana New"/>
      <family val="1"/>
    </font>
    <font>
      <sz val="8"/>
      <name val="Arial"/>
      <family val="2"/>
    </font>
    <font>
      <sz val="15"/>
      <name val="Angsana New"/>
      <family val="1"/>
    </font>
    <font>
      <b/>
      <sz val="10"/>
      <name val="Angsana New"/>
      <family val="1"/>
    </font>
    <font>
      <sz val="13"/>
      <name val="Angsana New"/>
      <family val="1"/>
    </font>
    <font>
      <b/>
      <sz val="15"/>
      <name val="Angsana New"/>
      <family val="1"/>
    </font>
    <font>
      <u val="single"/>
      <sz val="12.5"/>
      <color indexed="12"/>
      <name val="Arial"/>
      <family val="2"/>
    </font>
    <font>
      <u val="single"/>
      <sz val="12.5"/>
      <color indexed="36"/>
      <name val="Arial"/>
      <family val="2"/>
    </font>
    <font>
      <b/>
      <sz val="16"/>
      <name val="TH SarabunIT๙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1"/>
      <name val="Angsana New"/>
      <family val="1"/>
    </font>
    <font>
      <u val="single"/>
      <sz val="14"/>
      <name val="TH SarabunPSK"/>
      <family val="2"/>
    </font>
    <font>
      <sz val="16"/>
      <name val="Arial"/>
      <family val="2"/>
    </font>
    <font>
      <b/>
      <u val="single"/>
      <sz val="16"/>
      <name val="TH SarabunPSK"/>
      <family val="2"/>
    </font>
    <font>
      <b/>
      <sz val="10"/>
      <name val="TH SarabunPSK"/>
      <family val="2"/>
    </font>
    <font>
      <b/>
      <sz val="15"/>
      <name val="TH SarabunPSK"/>
      <family val="2"/>
    </font>
    <font>
      <u val="single"/>
      <sz val="16"/>
      <name val="TH SarabunPSK"/>
      <family val="2"/>
    </font>
    <font>
      <sz val="16"/>
      <color indexed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b/>
      <sz val="12"/>
      <name val="TH SarabunPSK"/>
      <family val="2"/>
    </font>
    <font>
      <sz val="12"/>
      <name val="Arial"/>
      <family val="2"/>
    </font>
    <font>
      <sz val="14"/>
      <name val="Arial"/>
      <family val="2"/>
    </font>
    <font>
      <sz val="11"/>
      <name val="TH SarabunPSK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2"/>
      <color indexed="8"/>
      <name val="TH SarabunPSK"/>
      <family val="2"/>
    </font>
    <font>
      <sz val="15"/>
      <color indexed="8"/>
      <name val="TH SarabunPSK"/>
      <family val="2"/>
    </font>
    <font>
      <b/>
      <sz val="12"/>
      <color indexed="8"/>
      <name val="TH SarabunPSK"/>
      <family val="2"/>
    </font>
    <font>
      <sz val="11"/>
      <color indexed="8"/>
      <name val="Angsana New"/>
      <family val="1"/>
    </font>
    <font>
      <b/>
      <sz val="11"/>
      <color indexed="8"/>
      <name val="Angsana New"/>
      <family val="1"/>
    </font>
    <font>
      <u val="single"/>
      <sz val="11"/>
      <color indexed="8"/>
      <name val="Angsana New"/>
      <family val="1"/>
    </font>
    <font>
      <b/>
      <sz val="16"/>
      <color indexed="8"/>
      <name val="TH SarabunPSK"/>
      <family val="2"/>
    </font>
    <font>
      <sz val="14"/>
      <color theme="1"/>
      <name val="Angsana New"/>
      <family val="1"/>
    </font>
    <font>
      <sz val="16"/>
      <color theme="1"/>
      <name val="Angsana New"/>
      <family val="1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u val="single"/>
      <sz val="14"/>
      <color theme="1"/>
      <name val="TH SarabunPSK"/>
      <family val="2"/>
    </font>
    <font>
      <sz val="12"/>
      <color theme="1"/>
      <name val="TH SarabunPSK"/>
      <family val="2"/>
    </font>
    <font>
      <sz val="15"/>
      <color theme="1"/>
      <name val="TH SarabunPSK"/>
      <family val="2"/>
    </font>
    <font>
      <b/>
      <sz val="12"/>
      <color theme="1"/>
      <name val="TH SarabunPSK"/>
      <family val="2"/>
    </font>
    <font>
      <sz val="11"/>
      <color theme="1"/>
      <name val="Angsana New"/>
      <family val="1"/>
    </font>
    <font>
      <b/>
      <sz val="11"/>
      <color theme="1"/>
      <name val="Angsana New"/>
      <family val="1"/>
    </font>
    <font>
      <u val="single"/>
      <sz val="11"/>
      <color theme="1"/>
      <name val="Angsana New"/>
      <family val="1"/>
    </font>
    <font>
      <b/>
      <sz val="16"/>
      <color theme="1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 style="thin"/>
      <top style="thin"/>
      <bottom/>
    </border>
    <border>
      <left style="thin"/>
      <right style="thin"/>
      <top style="double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7" borderId="1" applyNumberFormat="0" applyAlignment="0" applyProtection="0"/>
    <xf numFmtId="0" fontId="12" fillId="18" borderId="0" applyNumberFormat="0" applyBorder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5" fillId="16" borderId="5" applyNumberFormat="0" applyAlignment="0" applyProtection="0"/>
    <xf numFmtId="0" fontId="6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28">
    <xf numFmtId="0" fontId="0" fillId="0" borderId="0" xfId="0" applyAlignment="1">
      <alignment/>
    </xf>
    <xf numFmtId="0" fontId="19" fillId="0" borderId="0" xfId="48" applyFont="1" applyAlignment="1">
      <alignment horizontal="center"/>
      <protection/>
    </xf>
    <xf numFmtId="0" fontId="19" fillId="0" borderId="0" xfId="48" applyFont="1" applyBorder="1" applyAlignment="1">
      <alignment horizontal="center"/>
      <protection/>
    </xf>
    <xf numFmtId="0" fontId="6" fillId="0" borderId="0" xfId="48">
      <alignment/>
      <protection/>
    </xf>
    <xf numFmtId="43" fontId="6" fillId="0" borderId="0" xfId="48" applyNumberFormat="1">
      <alignment/>
      <protection/>
    </xf>
    <xf numFmtId="0" fontId="19" fillId="0" borderId="0" xfId="48" applyFont="1" applyAlignment="1">
      <alignment horizontal="right"/>
      <protection/>
    </xf>
    <xf numFmtId="0" fontId="6" fillId="0" borderId="0" xfId="48" applyFont="1">
      <alignment/>
      <protection/>
    </xf>
    <xf numFmtId="43" fontId="6" fillId="0" borderId="10" xfId="48" applyNumberFormat="1" applyBorder="1">
      <alignment/>
      <protection/>
    </xf>
    <xf numFmtId="0" fontId="19" fillId="0" borderId="0" xfId="48" applyFont="1" applyAlignment="1">
      <alignment horizontal="left"/>
      <protection/>
    </xf>
    <xf numFmtId="43" fontId="6" fillId="0" borderId="0" xfId="48" applyNumberFormat="1" applyBorder="1">
      <alignment/>
      <protection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43" fontId="6" fillId="0" borderId="0" xfId="33" applyFont="1" applyBorder="1" applyAlignment="1">
      <alignment/>
    </xf>
    <xf numFmtId="43" fontId="6" fillId="0" borderId="0" xfId="33" applyFont="1" applyAlignment="1">
      <alignment/>
    </xf>
    <xf numFmtId="0" fontId="2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48" applyBorder="1">
      <alignment/>
      <protection/>
    </xf>
    <xf numFmtId="0" fontId="6" fillId="0" borderId="0" xfId="48" applyFont="1" applyBorder="1">
      <alignment/>
      <protection/>
    </xf>
    <xf numFmtId="0" fontId="19" fillId="0" borderId="0" xfId="48" applyFont="1" applyBorder="1" applyAlignment="1">
      <alignment horizontal="right"/>
      <protection/>
    </xf>
    <xf numFmtId="0" fontId="19" fillId="0" borderId="0" xfId="48" applyFont="1">
      <alignment/>
      <protection/>
    </xf>
    <xf numFmtId="43" fontId="24" fillId="0" borderId="0" xfId="48" applyNumberFormat="1" applyFont="1" applyBorder="1">
      <alignment/>
      <protection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35" fillId="0" borderId="0" xfId="0" applyFont="1" applyAlignment="1">
      <alignment horizontal="center"/>
    </xf>
    <xf numFmtId="43" fontId="35" fillId="0" borderId="0" xfId="33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190" fontId="35" fillId="0" borderId="0" xfId="33" applyNumberFormat="1" applyFont="1" applyBorder="1" applyAlignment="1">
      <alignment vertical="center"/>
    </xf>
    <xf numFmtId="0" fontId="6" fillId="0" borderId="0" xfId="48" applyFont="1">
      <alignment/>
      <protection/>
    </xf>
    <xf numFmtId="43" fontId="6" fillId="0" borderId="0" xfId="48" applyNumberFormat="1" applyFont="1">
      <alignment/>
      <protection/>
    </xf>
    <xf numFmtId="43" fontId="6" fillId="0" borderId="0" xfId="48" applyNumberFormat="1" applyFont="1" applyBorder="1">
      <alignment/>
      <protection/>
    </xf>
    <xf numFmtId="0" fontId="6" fillId="0" borderId="0" xfId="48" applyFont="1" applyAlignment="1">
      <alignment horizontal="right"/>
      <protection/>
    </xf>
    <xf numFmtId="0" fontId="6" fillId="0" borderId="0" xfId="50" applyFont="1" applyAlignment="1">
      <alignment/>
      <protection/>
    </xf>
    <xf numFmtId="0" fontId="6" fillId="0" borderId="0" xfId="50" applyFont="1" applyBorder="1" applyAlignment="1">
      <alignment horizontal="center"/>
      <protection/>
    </xf>
    <xf numFmtId="0" fontId="19" fillId="0" borderId="0" xfId="48" applyFont="1" applyBorder="1" applyAlignment="1">
      <alignment horizontal="left"/>
      <protection/>
    </xf>
    <xf numFmtId="0" fontId="25" fillId="0" borderId="0" xfId="48" applyFont="1" applyBorder="1" applyAlignment="1">
      <alignment horizontal="right"/>
      <protection/>
    </xf>
    <xf numFmtId="0" fontId="27" fillId="0" borderId="0" xfId="48" applyFont="1" applyBorder="1" applyAlignment="1">
      <alignment horizontal="left"/>
      <protection/>
    </xf>
    <xf numFmtId="0" fontId="2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92" fontId="6" fillId="0" borderId="0" xfId="0" applyNumberFormat="1" applyFont="1" applyAlignment="1">
      <alignment/>
    </xf>
    <xf numFmtId="43" fontId="6" fillId="0" borderId="0" xfId="33" applyFont="1" applyAlignment="1">
      <alignment/>
    </xf>
    <xf numFmtId="0" fontId="64" fillId="0" borderId="0" xfId="0" applyFont="1" applyAlignment="1">
      <alignment/>
    </xf>
    <xf numFmtId="43" fontId="65" fillId="0" borderId="0" xfId="33" applyNumberFormat="1" applyFont="1" applyAlignment="1">
      <alignment/>
    </xf>
    <xf numFmtId="0" fontId="65" fillId="0" borderId="0" xfId="0" applyFont="1" applyAlignment="1">
      <alignment/>
    </xf>
    <xf numFmtId="0" fontId="6" fillId="0" borderId="0" xfId="48" applyFont="1" applyBorder="1">
      <alignment/>
      <protection/>
    </xf>
    <xf numFmtId="43" fontId="19" fillId="0" borderId="0" xfId="48" applyNumberFormat="1" applyFont="1" applyBorder="1">
      <alignment/>
      <protection/>
    </xf>
    <xf numFmtId="0" fontId="21" fillId="0" borderId="0" xfId="48" applyFont="1" applyBorder="1">
      <alignment/>
      <protection/>
    </xf>
    <xf numFmtId="0" fontId="19" fillId="0" borderId="0" xfId="48" applyFont="1" applyBorder="1">
      <alignment/>
      <protection/>
    </xf>
    <xf numFmtId="0" fontId="6" fillId="0" borderId="0" xfId="48" applyFont="1" applyBorder="1" applyAlignment="1">
      <alignment horizontal="right"/>
      <protection/>
    </xf>
    <xf numFmtId="0" fontId="19" fillId="0" borderId="0" xfId="0" applyFont="1" applyAlignment="1">
      <alignment/>
    </xf>
    <xf numFmtId="0" fontId="66" fillId="0" borderId="0" xfId="0" applyFont="1" applyAlignment="1">
      <alignment/>
    </xf>
    <xf numFmtId="43" fontId="67" fillId="0" borderId="0" xfId="33" applyNumberFormat="1" applyFont="1" applyAlignment="1">
      <alignment/>
    </xf>
    <xf numFmtId="0" fontId="67" fillId="0" borderId="0" xfId="0" applyFont="1" applyAlignment="1">
      <alignment/>
    </xf>
    <xf numFmtId="0" fontId="66" fillId="0" borderId="0" xfId="0" applyFont="1" applyAlignment="1">
      <alignment horizontal="right"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 vertical="center"/>
    </xf>
    <xf numFmtId="0" fontId="66" fillId="0" borderId="11" xfId="0" applyFont="1" applyBorder="1" applyAlignment="1">
      <alignment horizontal="left" vertical="center" wrapText="1"/>
    </xf>
    <xf numFmtId="0" fontId="66" fillId="0" borderId="13" xfId="0" applyFont="1" applyBorder="1" applyAlignment="1">
      <alignment horizontal="left" vertical="top" wrapText="1"/>
    </xf>
    <xf numFmtId="0" fontId="34" fillId="0" borderId="13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/>
    </xf>
    <xf numFmtId="43" fontId="34" fillId="0" borderId="13" xfId="33" applyNumberFormat="1" applyFont="1" applyBorder="1" applyAlignment="1">
      <alignment horizontal="center" vertical="center"/>
    </xf>
    <xf numFmtId="0" fontId="66" fillId="0" borderId="13" xfId="0" applyFont="1" applyFill="1" applyBorder="1" applyAlignment="1">
      <alignment horizontal="center"/>
    </xf>
    <xf numFmtId="195" fontId="67" fillId="0" borderId="13" xfId="33" applyNumberFormat="1" applyFont="1" applyBorder="1" applyAlignment="1">
      <alignment horizontal="center" vertical="center"/>
    </xf>
    <xf numFmtId="43" fontId="67" fillId="0" borderId="13" xfId="33" applyNumberFormat="1" applyFont="1" applyBorder="1" applyAlignment="1">
      <alignment/>
    </xf>
    <xf numFmtId="43" fontId="34" fillId="0" borderId="13" xfId="33" applyNumberFormat="1" applyFont="1" applyBorder="1" applyAlignment="1">
      <alignment horizontal="center"/>
    </xf>
    <xf numFmtId="43" fontId="35" fillId="0" borderId="13" xfId="33" applyNumberFormat="1" applyFont="1" applyBorder="1" applyAlignment="1">
      <alignment horizontal="center"/>
    </xf>
    <xf numFmtId="43" fontId="35" fillId="0" borderId="13" xfId="33" applyNumberFormat="1" applyFont="1" applyBorder="1" applyAlignment="1">
      <alignment/>
    </xf>
    <xf numFmtId="0" fontId="67" fillId="0" borderId="13" xfId="0" applyFont="1" applyBorder="1" applyAlignment="1">
      <alignment/>
    </xf>
    <xf numFmtId="0" fontId="34" fillId="0" borderId="13" xfId="0" applyFont="1" applyBorder="1" applyAlignment="1">
      <alignment horizontal="left" vertical="top" wrapText="1"/>
    </xf>
    <xf numFmtId="0" fontId="66" fillId="0" borderId="12" xfId="0" applyFont="1" applyBorder="1" applyAlignment="1">
      <alignment/>
    </xf>
    <xf numFmtId="0" fontId="67" fillId="0" borderId="12" xfId="0" applyFont="1" applyBorder="1" applyAlignment="1">
      <alignment/>
    </xf>
    <xf numFmtId="0" fontId="38" fillId="0" borderId="11" xfId="0" applyFont="1" applyBorder="1" applyAlignment="1">
      <alignment horizontal="left" vertical="top"/>
    </xf>
    <xf numFmtId="0" fontId="34" fillId="0" borderId="13" xfId="0" applyFont="1" applyBorder="1" applyAlignment="1">
      <alignment horizontal="left" vertical="top"/>
    </xf>
    <xf numFmtId="0" fontId="66" fillId="0" borderId="13" xfId="0" applyFont="1" applyFill="1" applyBorder="1" applyAlignment="1">
      <alignment horizontal="left"/>
    </xf>
    <xf numFmtId="0" fontId="35" fillId="0" borderId="13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195" fontId="67" fillId="0" borderId="15" xfId="33" applyNumberFormat="1" applyFont="1" applyBorder="1" applyAlignment="1">
      <alignment horizontal="center" vertical="center"/>
    </xf>
    <xf numFmtId="187" fontId="34" fillId="0" borderId="16" xfId="33" applyNumberFormat="1" applyFont="1" applyBorder="1" applyAlignment="1">
      <alignment horizontal="center"/>
    </xf>
    <xf numFmtId="187" fontId="34" fillId="0" borderId="13" xfId="33" applyNumberFormat="1" applyFont="1" applyBorder="1" applyAlignment="1">
      <alignment horizontal="center"/>
    </xf>
    <xf numFmtId="43" fontId="34" fillId="0" borderId="13" xfId="33" applyNumberFormat="1" applyFont="1" applyBorder="1" applyAlignment="1">
      <alignment vertical="center"/>
    </xf>
    <xf numFmtId="187" fontId="34" fillId="0" borderId="12" xfId="33" applyNumberFormat="1" applyFont="1" applyBorder="1" applyAlignment="1">
      <alignment horizontal="center"/>
    </xf>
    <xf numFmtId="187" fontId="34" fillId="0" borderId="17" xfId="33" applyNumberFormat="1" applyFont="1" applyBorder="1" applyAlignment="1">
      <alignment horizontal="center"/>
    </xf>
    <xf numFmtId="43" fontId="34" fillId="0" borderId="12" xfId="33" applyNumberFormat="1" applyFont="1" applyBorder="1" applyAlignment="1">
      <alignment vertical="center"/>
    </xf>
    <xf numFmtId="43" fontId="34" fillId="0" borderId="12" xfId="33" applyNumberFormat="1" applyFont="1" applyBorder="1" applyAlignment="1">
      <alignment horizontal="center"/>
    </xf>
    <xf numFmtId="43" fontId="34" fillId="0" borderId="12" xfId="33" applyNumberFormat="1" applyFont="1" applyBorder="1" applyAlignment="1">
      <alignment horizontal="center" vertical="center"/>
    </xf>
    <xf numFmtId="198" fontId="67" fillId="0" borderId="13" xfId="33" applyNumberFormat="1" applyFont="1" applyBorder="1" applyAlignment="1">
      <alignment horizontal="right" vertical="center"/>
    </xf>
    <xf numFmtId="43" fontId="35" fillId="0" borderId="13" xfId="33" applyNumberFormat="1" applyFont="1" applyBorder="1" applyAlignment="1">
      <alignment horizontal="center" vertical="center"/>
    </xf>
    <xf numFmtId="43" fontId="67" fillId="0" borderId="13" xfId="33" applyFont="1" applyBorder="1" applyAlignment="1">
      <alignment/>
    </xf>
    <xf numFmtId="0" fontId="39" fillId="0" borderId="0" xfId="0" applyFont="1" applyAlignment="1">
      <alignment/>
    </xf>
    <xf numFmtId="43" fontId="67" fillId="0" borderId="15" xfId="33" applyNumberFormat="1" applyFont="1" applyBorder="1" applyAlignment="1">
      <alignment/>
    </xf>
    <xf numFmtId="43" fontId="67" fillId="0" borderId="13" xfId="0" applyNumberFormat="1" applyFont="1" applyBorder="1" applyAlignment="1">
      <alignment horizontal="center"/>
    </xf>
    <xf numFmtId="43" fontId="67" fillId="0" borderId="13" xfId="33" applyNumberFormat="1" applyFont="1" applyBorder="1" applyAlignment="1">
      <alignment vertical="top"/>
    </xf>
    <xf numFmtId="43" fontId="67" fillId="0" borderId="13" xfId="33" applyNumberFormat="1" applyFont="1" applyFill="1" applyBorder="1" applyAlignment="1">
      <alignment/>
    </xf>
    <xf numFmtId="0" fontId="67" fillId="0" borderId="13" xfId="0" applyFont="1" applyBorder="1" applyAlignment="1">
      <alignment horizontal="center"/>
    </xf>
    <xf numFmtId="43" fontId="35" fillId="0" borderId="16" xfId="33" applyNumberFormat="1" applyFont="1" applyBorder="1" applyAlignment="1">
      <alignment horizontal="center"/>
    </xf>
    <xf numFmtId="43" fontId="35" fillId="0" borderId="13" xfId="33" applyNumberFormat="1" applyFont="1" applyFill="1" applyBorder="1" applyAlignment="1">
      <alignment horizontal="center" vertical="top" wrapText="1"/>
    </xf>
    <xf numFmtId="43" fontId="67" fillId="0" borderId="12" xfId="33" applyNumberFormat="1" applyFont="1" applyBorder="1" applyAlignment="1">
      <alignment/>
    </xf>
    <xf numFmtId="0" fontId="31" fillId="0" borderId="0" xfId="0" applyFont="1" applyAlignment="1">
      <alignment horizontal="center"/>
    </xf>
    <xf numFmtId="0" fontId="0" fillId="0" borderId="18" xfId="0" applyBorder="1" applyAlignment="1">
      <alignment/>
    </xf>
    <xf numFmtId="0" fontId="68" fillId="0" borderId="13" xfId="0" applyFont="1" applyBorder="1" applyAlignment="1">
      <alignment horizontal="center"/>
    </xf>
    <xf numFmtId="0" fontId="69" fillId="0" borderId="13" xfId="0" applyFont="1" applyBorder="1" applyAlignment="1">
      <alignment horizontal="left"/>
    </xf>
    <xf numFmtId="0" fontId="70" fillId="0" borderId="13" xfId="0" applyFont="1" applyBorder="1" applyAlignment="1">
      <alignment horizontal="left" vertical="top" wrapText="1"/>
    </xf>
    <xf numFmtId="0" fontId="66" fillId="0" borderId="13" xfId="0" applyFont="1" applyBorder="1" applyAlignment="1">
      <alignment horizontal="center" vertical="top" wrapText="1"/>
    </xf>
    <xf numFmtId="43" fontId="66" fillId="0" borderId="13" xfId="33" applyFont="1" applyBorder="1" applyAlignment="1">
      <alignment horizontal="left" vertical="top" wrapText="1"/>
    </xf>
    <xf numFmtId="43" fontId="34" fillId="0" borderId="11" xfId="33" applyNumberFormat="1" applyFont="1" applyBorder="1" applyAlignment="1">
      <alignment vertical="center"/>
    </xf>
    <xf numFmtId="43" fontId="35" fillId="0" borderId="11" xfId="33" applyNumberFormat="1" applyFont="1" applyBorder="1" applyAlignment="1">
      <alignment vertical="center"/>
    </xf>
    <xf numFmtId="43" fontId="35" fillId="0" borderId="13" xfId="33" applyNumberFormat="1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43" fontId="34" fillId="0" borderId="13" xfId="33" applyFont="1" applyBorder="1" applyAlignment="1">
      <alignment horizontal="left" vertical="top" wrapText="1"/>
    </xf>
    <xf numFmtId="43" fontId="66" fillId="0" borderId="12" xfId="33" applyFont="1" applyBorder="1" applyAlignment="1">
      <alignment/>
    </xf>
    <xf numFmtId="0" fontId="31" fillId="0" borderId="0" xfId="48" applyFont="1" applyAlignment="1">
      <alignment horizontal="center"/>
      <protection/>
    </xf>
    <xf numFmtId="0" fontId="35" fillId="0" borderId="0" xfId="48" applyFont="1">
      <alignment/>
      <protection/>
    </xf>
    <xf numFmtId="43" fontId="35" fillId="0" borderId="0" xfId="48" applyNumberFormat="1" applyFont="1">
      <alignment/>
      <protection/>
    </xf>
    <xf numFmtId="43" fontId="35" fillId="0" borderId="0" xfId="48" applyNumberFormat="1" applyFont="1" applyBorder="1">
      <alignment/>
      <protection/>
    </xf>
    <xf numFmtId="0" fontId="31" fillId="0" borderId="0" xfId="48" applyFont="1" applyAlignment="1">
      <alignment horizontal="right"/>
      <protection/>
    </xf>
    <xf numFmtId="43" fontId="31" fillId="0" borderId="10" xfId="48" applyNumberFormat="1" applyFont="1" applyBorder="1">
      <alignment/>
      <protection/>
    </xf>
    <xf numFmtId="0" fontId="31" fillId="0" borderId="0" xfId="48" applyFont="1" applyAlignment="1">
      <alignment horizontal="left"/>
      <protection/>
    </xf>
    <xf numFmtId="0" fontId="41" fillId="0" borderId="0" xfId="48" applyFont="1" applyAlignment="1">
      <alignment horizontal="right"/>
      <protection/>
    </xf>
    <xf numFmtId="0" fontId="42" fillId="0" borderId="0" xfId="48" applyFont="1" applyAlignment="1">
      <alignment horizontal="left"/>
      <protection/>
    </xf>
    <xf numFmtId="43" fontId="36" fillId="0" borderId="0" xfId="48" applyNumberFormat="1" applyFont="1">
      <alignment/>
      <protection/>
    </xf>
    <xf numFmtId="43" fontId="36" fillId="0" borderId="0" xfId="48" applyNumberFormat="1" applyFont="1" applyBorder="1">
      <alignment/>
      <protection/>
    </xf>
    <xf numFmtId="0" fontId="34" fillId="0" borderId="0" xfId="48" applyFont="1">
      <alignment/>
      <protection/>
    </xf>
    <xf numFmtId="43" fontId="35" fillId="0" borderId="10" xfId="48" applyNumberFormat="1" applyFont="1" applyBorder="1">
      <alignment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48" applyFont="1" applyAlignment="1">
      <alignment horizontal="right"/>
      <protection/>
    </xf>
    <xf numFmtId="0" fontId="35" fillId="0" borderId="13" xfId="48" applyFont="1" applyBorder="1">
      <alignment/>
      <protection/>
    </xf>
    <xf numFmtId="43" fontId="35" fillId="0" borderId="13" xfId="48" applyNumberFormat="1" applyFont="1" applyBorder="1">
      <alignment/>
      <protection/>
    </xf>
    <xf numFmtId="0" fontId="31" fillId="0" borderId="14" xfId="48" applyFont="1" applyBorder="1" applyAlignment="1">
      <alignment horizontal="center"/>
      <protection/>
    </xf>
    <xf numFmtId="43" fontId="31" fillId="0" borderId="14" xfId="48" applyNumberFormat="1" applyFont="1" applyBorder="1" applyAlignment="1">
      <alignment horizontal="center"/>
      <protection/>
    </xf>
    <xf numFmtId="59" fontId="35" fillId="0" borderId="13" xfId="48" applyNumberFormat="1" applyFont="1" applyBorder="1">
      <alignment/>
      <protection/>
    </xf>
    <xf numFmtId="0" fontId="35" fillId="0" borderId="19" xfId="48" applyFont="1" applyBorder="1">
      <alignment/>
      <protection/>
    </xf>
    <xf numFmtId="0" fontId="31" fillId="0" borderId="20" xfId="48" applyFont="1" applyBorder="1" applyAlignment="1">
      <alignment horizontal="center"/>
      <protection/>
    </xf>
    <xf numFmtId="0" fontId="35" fillId="0" borderId="0" xfId="48" applyFont="1" applyBorder="1" applyAlignment="1">
      <alignment horizontal="right"/>
      <protection/>
    </xf>
    <xf numFmtId="0" fontId="35" fillId="0" borderId="0" xfId="48" applyFont="1" applyAlignment="1">
      <alignment horizontal="center"/>
      <protection/>
    </xf>
    <xf numFmtId="0" fontId="31" fillId="0" borderId="0" xfId="49" applyFont="1" applyAlignment="1">
      <alignment horizontal="center"/>
      <protection/>
    </xf>
    <xf numFmtId="0" fontId="35" fillId="0" borderId="0" xfId="49" applyFont="1">
      <alignment/>
      <protection/>
    </xf>
    <xf numFmtId="43" fontId="35" fillId="0" borderId="0" xfId="49" applyNumberFormat="1" applyFont="1">
      <alignment/>
      <protection/>
    </xf>
    <xf numFmtId="43" fontId="31" fillId="0" borderId="0" xfId="49" applyNumberFormat="1" applyFont="1">
      <alignment/>
      <protection/>
    </xf>
    <xf numFmtId="0" fontId="40" fillId="0" borderId="0" xfId="49" applyFont="1">
      <alignment/>
      <protection/>
    </xf>
    <xf numFmtId="0" fontId="35" fillId="0" borderId="0" xfId="49" applyFont="1" applyAlignment="1">
      <alignment horizontal="left"/>
      <protection/>
    </xf>
    <xf numFmtId="0" fontId="35" fillId="0" borderId="0" xfId="49" applyFont="1" applyBorder="1" applyAlignment="1">
      <alignment horizontal="left"/>
      <protection/>
    </xf>
    <xf numFmtId="43" fontId="35" fillId="0" borderId="21" xfId="49" applyNumberFormat="1" applyFont="1" applyBorder="1">
      <alignment/>
      <protection/>
    </xf>
    <xf numFmtId="43" fontId="35" fillId="0" borderId="0" xfId="49" applyNumberFormat="1" applyFont="1" applyBorder="1">
      <alignment/>
      <protection/>
    </xf>
    <xf numFmtId="43" fontId="31" fillId="0" borderId="22" xfId="49" applyNumberFormat="1" applyFont="1" applyBorder="1">
      <alignment/>
      <protection/>
    </xf>
    <xf numFmtId="43" fontId="31" fillId="0" borderId="10" xfId="49" applyNumberFormat="1" applyFont="1" applyBorder="1">
      <alignment/>
      <protection/>
    </xf>
    <xf numFmtId="43" fontId="35" fillId="0" borderId="0" xfId="33" applyFont="1" applyAlignment="1">
      <alignment/>
    </xf>
    <xf numFmtId="0" fontId="31" fillId="0" borderId="0" xfId="49" applyFont="1" applyAlignment="1">
      <alignment horizontal="left"/>
      <protection/>
    </xf>
    <xf numFmtId="0" fontId="31" fillId="0" borderId="0" xfId="49" applyFont="1">
      <alignment/>
      <protection/>
    </xf>
    <xf numFmtId="195" fontId="66" fillId="0" borderId="14" xfId="33" applyNumberFormat="1" applyFont="1" applyBorder="1" applyAlignment="1">
      <alignment horizontal="center" vertical="center"/>
    </xf>
    <xf numFmtId="195" fontId="67" fillId="0" borderId="14" xfId="33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35" fillId="0" borderId="13" xfId="0" applyFont="1" applyBorder="1" applyAlignment="1">
      <alignment/>
    </xf>
    <xf numFmtId="49" fontId="35" fillId="0" borderId="13" xfId="0" applyNumberFormat="1" applyFont="1" applyBorder="1" applyAlignment="1">
      <alignment horizontal="center"/>
    </xf>
    <xf numFmtId="187" fontId="35" fillId="0" borderId="13" xfId="33" applyNumberFormat="1" applyFont="1" applyBorder="1" applyAlignment="1">
      <alignment horizontal="right"/>
    </xf>
    <xf numFmtId="187" fontId="35" fillId="0" borderId="13" xfId="33" applyNumberFormat="1" applyFont="1" applyBorder="1" applyAlignment="1">
      <alignment/>
    </xf>
    <xf numFmtId="187" fontId="35" fillId="0" borderId="13" xfId="33" applyNumberFormat="1" applyFont="1" applyBorder="1" applyAlignment="1">
      <alignment horizontal="center"/>
    </xf>
    <xf numFmtId="0" fontId="35" fillId="0" borderId="12" xfId="0" applyFont="1" applyBorder="1" applyAlignment="1">
      <alignment/>
    </xf>
    <xf numFmtId="4" fontId="31" fillId="0" borderId="15" xfId="0" applyNumberFormat="1" applyFont="1" applyBorder="1" applyAlignment="1">
      <alignment/>
    </xf>
    <xf numFmtId="187" fontId="31" fillId="0" borderId="15" xfId="33" applyNumberFormat="1" applyFont="1" applyBorder="1" applyAlignment="1">
      <alignment/>
    </xf>
    <xf numFmtId="4" fontId="31" fillId="0" borderId="0" xfId="0" applyNumberFormat="1" applyFont="1" applyBorder="1" applyAlignment="1">
      <alignment/>
    </xf>
    <xf numFmtId="187" fontId="31" fillId="0" borderId="0" xfId="33" applyNumberFormat="1" applyFont="1" applyBorder="1" applyAlignment="1">
      <alignment/>
    </xf>
    <xf numFmtId="0" fontId="35" fillId="0" borderId="0" xfId="50" applyFont="1" applyAlignment="1">
      <alignment/>
      <protection/>
    </xf>
    <xf numFmtId="0" fontId="35" fillId="0" borderId="0" xfId="50" applyFont="1" applyBorder="1" applyAlignment="1">
      <alignment horizontal="center"/>
      <protection/>
    </xf>
    <xf numFmtId="0" fontId="34" fillId="0" borderId="0" xfId="0" applyFont="1" applyAlignment="1">
      <alignment/>
    </xf>
    <xf numFmtId="0" fontId="31" fillId="0" borderId="0" xfId="48" applyFont="1">
      <alignment/>
      <protection/>
    </xf>
    <xf numFmtId="0" fontId="36" fillId="0" borderId="13" xfId="0" applyFont="1" applyBorder="1" applyAlignment="1">
      <alignment/>
    </xf>
    <xf numFmtId="0" fontId="31" fillId="0" borderId="0" xfId="48" applyFont="1" applyAlignment="1">
      <alignment horizontal="left" vertical="center"/>
      <protection/>
    </xf>
    <xf numFmtId="0" fontId="35" fillId="0" borderId="0" xfId="48" applyFont="1" applyBorder="1">
      <alignment/>
      <protection/>
    </xf>
    <xf numFmtId="0" fontId="35" fillId="0" borderId="0" xfId="48" applyFont="1" applyBorder="1" applyAlignment="1">
      <alignment horizontal="center"/>
      <protection/>
    </xf>
    <xf numFmtId="190" fontId="35" fillId="0" borderId="13" xfId="48" applyNumberFormat="1" applyFont="1" applyBorder="1">
      <alignment/>
      <protection/>
    </xf>
    <xf numFmtId="190" fontId="31" fillId="0" borderId="14" xfId="48" applyNumberFormat="1" applyFont="1" applyBorder="1">
      <alignment/>
      <protection/>
    </xf>
    <xf numFmtId="43" fontId="35" fillId="0" borderId="13" xfId="33" applyFont="1" applyBorder="1" applyAlignment="1">
      <alignment/>
    </xf>
    <xf numFmtId="43" fontId="31" fillId="0" borderId="14" xfId="48" applyNumberFormat="1" applyFont="1" applyBorder="1">
      <alignment/>
      <protection/>
    </xf>
    <xf numFmtId="0" fontId="31" fillId="0" borderId="0" xfId="0" applyFont="1" applyBorder="1" applyAlignment="1">
      <alignment/>
    </xf>
    <xf numFmtId="43" fontId="35" fillId="0" borderId="11" xfId="33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1" fontId="35" fillId="0" borderId="13" xfId="48" applyNumberFormat="1" applyFont="1" applyBorder="1">
      <alignment/>
      <protection/>
    </xf>
    <xf numFmtId="0" fontId="31" fillId="0" borderId="0" xfId="0" applyFont="1" applyAlignment="1">
      <alignment/>
    </xf>
    <xf numFmtId="43" fontId="31" fillId="0" borderId="0" xfId="33" applyFont="1" applyAlignment="1">
      <alignment/>
    </xf>
    <xf numFmtId="0" fontId="32" fillId="0" borderId="0" xfId="0" applyFont="1" applyBorder="1" applyAlignment="1">
      <alignment/>
    </xf>
    <xf numFmtId="0" fontId="31" fillId="0" borderId="0" xfId="0" applyFont="1" applyAlignment="1">
      <alignment/>
    </xf>
    <xf numFmtId="0" fontId="34" fillId="0" borderId="14" xfId="0" applyFont="1" applyBorder="1" applyAlignment="1">
      <alignment vertical="center"/>
    </xf>
    <xf numFmtId="0" fontId="34" fillId="0" borderId="14" xfId="0" applyFont="1" applyBorder="1" applyAlignment="1">
      <alignment horizontal="center" vertical="center"/>
    </xf>
    <xf numFmtId="43" fontId="35" fillId="0" borderId="14" xfId="33" applyFont="1" applyBorder="1" applyAlignment="1">
      <alignment vertical="center"/>
    </xf>
    <xf numFmtId="0" fontId="34" fillId="0" borderId="14" xfId="0" applyFont="1" applyBorder="1" applyAlignment="1">
      <alignment vertical="center" wrapText="1"/>
    </xf>
    <xf numFmtId="0" fontId="34" fillId="0" borderId="11" xfId="0" applyFont="1" applyBorder="1" applyAlignment="1">
      <alignment wrapText="1"/>
    </xf>
    <xf numFmtId="0" fontId="34" fillId="0" borderId="12" xfId="0" applyFont="1" applyBorder="1" applyAlignment="1">
      <alignment wrapText="1"/>
    </xf>
    <xf numFmtId="0" fontId="34" fillId="0" borderId="13" xfId="0" applyFont="1" applyBorder="1" applyAlignment="1">
      <alignment wrapText="1"/>
    </xf>
    <xf numFmtId="43" fontId="35" fillId="0" borderId="11" xfId="33" applyFont="1" applyBorder="1" applyAlignment="1">
      <alignment vertical="center"/>
    </xf>
    <xf numFmtId="43" fontId="35" fillId="0" borderId="12" xfId="33" applyFont="1" applyBorder="1" applyAlignment="1">
      <alignment vertical="center"/>
    </xf>
    <xf numFmtId="43" fontId="35" fillId="0" borderId="13" xfId="33" applyFont="1" applyBorder="1" applyAlignment="1">
      <alignment vertical="center"/>
    </xf>
    <xf numFmtId="0" fontId="34" fillId="0" borderId="11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34" fillId="0" borderId="11" xfId="0" applyFont="1" applyBorder="1" applyAlignment="1">
      <alignment/>
    </xf>
    <xf numFmtId="0" fontId="34" fillId="0" borderId="13" xfId="0" applyFont="1" applyBorder="1" applyAlignment="1">
      <alignment/>
    </xf>
    <xf numFmtId="0" fontId="34" fillId="0" borderId="12" xfId="0" applyFont="1" applyBorder="1" applyAlignment="1">
      <alignment/>
    </xf>
    <xf numFmtId="43" fontId="33" fillId="0" borderId="14" xfId="33" applyFont="1" applyBorder="1" applyAlignment="1">
      <alignment/>
    </xf>
    <xf numFmtId="43" fontId="34" fillId="0" borderId="14" xfId="33" applyFont="1" applyBorder="1" applyAlignment="1">
      <alignment horizontal="center" vertical="center"/>
    </xf>
    <xf numFmtId="0" fontId="35" fillId="0" borderId="0" xfId="48" applyFont="1" applyAlignment="1">
      <alignment vertical="center"/>
      <protection/>
    </xf>
    <xf numFmtId="43" fontId="35" fillId="0" borderId="0" xfId="48" applyNumberFormat="1" applyFont="1" applyBorder="1" applyAlignment="1">
      <alignment vertical="center"/>
      <protection/>
    </xf>
    <xf numFmtId="0" fontId="31" fillId="0" borderId="0" xfId="48" applyFont="1" applyAlignment="1">
      <alignment vertical="center"/>
      <protection/>
    </xf>
    <xf numFmtId="43" fontId="31" fillId="0" borderId="0" xfId="48" applyNumberFormat="1" applyFont="1" applyBorder="1">
      <alignment/>
      <protection/>
    </xf>
    <xf numFmtId="0" fontId="31" fillId="0" borderId="0" xfId="48" applyFont="1" applyBorder="1" applyAlignment="1">
      <alignment horizontal="right"/>
      <protection/>
    </xf>
    <xf numFmtId="43" fontId="31" fillId="0" borderId="0" xfId="48" applyNumberFormat="1" applyFont="1" applyAlignment="1">
      <alignment/>
      <protection/>
    </xf>
    <xf numFmtId="43" fontId="67" fillId="0" borderId="14" xfId="33" applyNumberFormat="1" applyFont="1" applyBorder="1" applyAlignment="1">
      <alignment/>
    </xf>
    <xf numFmtId="0" fontId="31" fillId="0" borderId="0" xfId="0" applyFont="1" applyAlignment="1">
      <alignment horizontal="left"/>
    </xf>
    <xf numFmtId="195" fontId="67" fillId="0" borderId="16" xfId="33" applyNumberFormat="1" applyFont="1" applyBorder="1" applyAlignment="1">
      <alignment horizontal="center" vertical="center"/>
    </xf>
    <xf numFmtId="0" fontId="35" fillId="0" borderId="13" xfId="0" applyFont="1" applyBorder="1" applyAlignment="1">
      <alignment horizontal="left" vertical="top"/>
    </xf>
    <xf numFmtId="0" fontId="67" fillId="0" borderId="13" xfId="0" applyFont="1" applyBorder="1" applyAlignment="1">
      <alignment horizontal="left" vertical="top" wrapText="1"/>
    </xf>
    <xf numFmtId="187" fontId="31" fillId="0" borderId="13" xfId="33" applyNumberFormat="1" applyFont="1" applyBorder="1" applyAlignment="1">
      <alignment horizontal="center"/>
    </xf>
    <xf numFmtId="187" fontId="31" fillId="0" borderId="16" xfId="33" applyNumberFormat="1" applyFont="1" applyBorder="1" applyAlignment="1">
      <alignment horizontal="center"/>
    </xf>
    <xf numFmtId="43" fontId="31" fillId="0" borderId="13" xfId="33" applyNumberFormat="1" applyFont="1" applyBorder="1" applyAlignment="1">
      <alignment horizontal="center"/>
    </xf>
    <xf numFmtId="187" fontId="31" fillId="0" borderId="12" xfId="33" applyNumberFormat="1" applyFont="1" applyBorder="1" applyAlignment="1">
      <alignment horizontal="center"/>
    </xf>
    <xf numFmtId="187" fontId="31" fillId="0" borderId="17" xfId="33" applyNumberFormat="1" applyFont="1" applyBorder="1" applyAlignment="1">
      <alignment horizontal="center"/>
    </xf>
    <xf numFmtId="43" fontId="31" fillId="0" borderId="12" xfId="33" applyNumberFormat="1" applyFont="1" applyBorder="1" applyAlignment="1">
      <alignment horizontal="center"/>
    </xf>
    <xf numFmtId="43" fontId="31" fillId="0" borderId="12" xfId="33" applyNumberFormat="1" applyFont="1" applyBorder="1" applyAlignment="1">
      <alignment horizontal="center" vertical="center"/>
    </xf>
    <xf numFmtId="43" fontId="35" fillId="0" borderId="16" xfId="33" applyNumberFormat="1" applyFont="1" applyBorder="1" applyAlignment="1">
      <alignment horizontal="center" vertical="center"/>
    </xf>
    <xf numFmtId="43" fontId="31" fillId="0" borderId="13" xfId="33" applyNumberFormat="1" applyFont="1" applyBorder="1" applyAlignment="1">
      <alignment horizontal="center" vertical="center"/>
    </xf>
    <xf numFmtId="43" fontId="31" fillId="0" borderId="13" xfId="33" applyNumberFormat="1" applyFont="1" applyBorder="1" applyAlignment="1">
      <alignment vertical="center"/>
    </xf>
    <xf numFmtId="43" fontId="31" fillId="0" borderId="12" xfId="33" applyNumberFormat="1" applyFont="1" applyBorder="1" applyAlignment="1">
      <alignment vertical="center"/>
    </xf>
    <xf numFmtId="0" fontId="35" fillId="0" borderId="13" xfId="0" applyFont="1" applyBorder="1" applyAlignment="1">
      <alignment horizontal="center" vertical="center"/>
    </xf>
    <xf numFmtId="187" fontId="35" fillId="0" borderId="16" xfId="33" applyNumberFormat="1" applyFont="1" applyBorder="1" applyAlignment="1">
      <alignment horizontal="center"/>
    </xf>
    <xf numFmtId="0" fontId="67" fillId="0" borderId="13" xfId="0" applyFont="1" applyFill="1" applyBorder="1" applyAlignment="1">
      <alignment horizontal="center"/>
    </xf>
    <xf numFmtId="0" fontId="67" fillId="0" borderId="13" xfId="0" applyFont="1" applyFill="1" applyBorder="1" applyAlignment="1">
      <alignment horizontal="left"/>
    </xf>
    <xf numFmtId="0" fontId="35" fillId="0" borderId="13" xfId="0" applyFont="1" applyBorder="1" applyAlignment="1">
      <alignment horizontal="left" vertical="top" wrapText="1"/>
    </xf>
    <xf numFmtId="43" fontId="67" fillId="0" borderId="13" xfId="36" applyNumberFormat="1" applyFont="1" applyBorder="1" applyAlignment="1">
      <alignment horizontal="center" vertical="center"/>
    </xf>
    <xf numFmtId="0" fontId="66" fillId="0" borderId="13" xfId="0" applyFont="1" applyBorder="1" applyAlignment="1">
      <alignment/>
    </xf>
    <xf numFmtId="198" fontId="67" fillId="0" borderId="13" xfId="33" applyNumberFormat="1" applyFont="1" applyBorder="1" applyAlignment="1">
      <alignment horizontal="center" vertical="center"/>
    </xf>
    <xf numFmtId="43" fontId="31" fillId="0" borderId="13" xfId="33" applyNumberFormat="1" applyFont="1" applyBorder="1" applyAlignment="1">
      <alignment/>
    </xf>
    <xf numFmtId="43" fontId="31" fillId="0" borderId="12" xfId="33" applyNumberFormat="1" applyFont="1" applyBorder="1" applyAlignment="1">
      <alignment/>
    </xf>
    <xf numFmtId="43" fontId="35" fillId="0" borderId="13" xfId="33" applyNumberFormat="1" applyFont="1" applyBorder="1" applyAlignment="1">
      <alignment horizontal="right" vertical="center"/>
    </xf>
    <xf numFmtId="43" fontId="67" fillId="0" borderId="13" xfId="33" applyNumberFormat="1" applyFont="1" applyBorder="1" applyAlignment="1">
      <alignment horizontal="center" vertical="top"/>
    </xf>
    <xf numFmtId="0" fontId="36" fillId="0" borderId="13" xfId="0" applyFont="1" applyBorder="1" applyAlignment="1">
      <alignment horizontal="left" vertical="top"/>
    </xf>
    <xf numFmtId="0" fontId="71" fillId="0" borderId="13" xfId="0" applyFont="1" applyFill="1" applyBorder="1" applyAlignment="1">
      <alignment horizontal="left"/>
    </xf>
    <xf numFmtId="0" fontId="71" fillId="0" borderId="13" xfId="0" applyFont="1" applyFill="1" applyBorder="1" applyAlignment="1">
      <alignment horizontal="center"/>
    </xf>
    <xf numFmtId="0" fontId="71" fillId="0" borderId="13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/>
    </xf>
    <xf numFmtId="0" fontId="70" fillId="0" borderId="11" xfId="0" applyFont="1" applyBorder="1" applyAlignment="1">
      <alignment horizontal="left" vertical="center" wrapText="1"/>
    </xf>
    <xf numFmtId="43" fontId="45" fillId="0" borderId="11" xfId="33" applyNumberFormat="1" applyFont="1" applyBorder="1" applyAlignment="1">
      <alignment vertical="center"/>
    </xf>
    <xf numFmtId="0" fontId="70" fillId="0" borderId="11" xfId="0" applyFont="1" applyBorder="1" applyAlignment="1">
      <alignment vertical="center"/>
    </xf>
    <xf numFmtId="0" fontId="45" fillId="0" borderId="13" xfId="0" applyFont="1" applyBorder="1" applyAlignment="1">
      <alignment horizontal="left" vertical="top"/>
    </xf>
    <xf numFmtId="0" fontId="70" fillId="0" borderId="13" xfId="0" applyFont="1" applyFill="1" applyBorder="1" applyAlignment="1">
      <alignment horizontal="center"/>
    </xf>
    <xf numFmtId="43" fontId="70" fillId="0" borderId="13" xfId="33" applyNumberFormat="1" applyFont="1" applyFill="1" applyBorder="1" applyAlignment="1">
      <alignment/>
    </xf>
    <xf numFmtId="195" fontId="70" fillId="0" borderId="13" xfId="33" applyNumberFormat="1" applyFont="1" applyBorder="1" applyAlignment="1">
      <alignment horizontal="center" vertical="center"/>
    </xf>
    <xf numFmtId="43" fontId="70" fillId="0" borderId="13" xfId="33" applyNumberFormat="1" applyFont="1" applyBorder="1" applyAlignment="1">
      <alignment horizontal="right"/>
    </xf>
    <xf numFmtId="43" fontId="70" fillId="0" borderId="13" xfId="33" applyNumberFormat="1" applyFont="1" applyBorder="1" applyAlignment="1">
      <alignment/>
    </xf>
    <xf numFmtId="198" fontId="70" fillId="0" borderId="13" xfId="33" applyNumberFormat="1" applyFont="1" applyBorder="1" applyAlignment="1">
      <alignment horizontal="right" vertical="center"/>
    </xf>
    <xf numFmtId="0" fontId="70" fillId="0" borderId="13" xfId="0" applyFont="1" applyBorder="1" applyAlignment="1">
      <alignment horizontal="center"/>
    </xf>
    <xf numFmtId="43" fontId="70" fillId="0" borderId="13" xfId="0" applyNumberFormat="1" applyFont="1" applyBorder="1" applyAlignment="1">
      <alignment horizontal="center"/>
    </xf>
    <xf numFmtId="0" fontId="70" fillId="0" borderId="13" xfId="0" applyFont="1" applyBorder="1" applyAlignment="1">
      <alignment/>
    </xf>
    <xf numFmtId="0" fontId="70" fillId="0" borderId="13" xfId="0" applyFont="1" applyFill="1" applyBorder="1" applyAlignment="1">
      <alignment horizontal="left"/>
    </xf>
    <xf numFmtId="43" fontId="70" fillId="0" borderId="13" xfId="33" applyFont="1" applyBorder="1" applyAlignment="1">
      <alignment horizontal="center"/>
    </xf>
    <xf numFmtId="198" fontId="70" fillId="0" borderId="13" xfId="33" applyNumberFormat="1" applyFont="1" applyBorder="1" applyAlignment="1">
      <alignment horizontal="center" vertical="center"/>
    </xf>
    <xf numFmtId="195" fontId="70" fillId="0" borderId="16" xfId="33" applyNumberFormat="1" applyFont="1" applyBorder="1" applyAlignment="1">
      <alignment horizontal="center" vertical="center"/>
    </xf>
    <xf numFmtId="43" fontId="70" fillId="0" borderId="13" xfId="33" applyFont="1" applyBorder="1" applyAlignment="1">
      <alignment/>
    </xf>
    <xf numFmtId="0" fontId="45" fillId="0" borderId="13" xfId="0" applyFont="1" applyBorder="1" applyAlignment="1">
      <alignment horizontal="left" vertical="top" wrapText="1"/>
    </xf>
    <xf numFmtId="43" fontId="45" fillId="0" borderId="13" xfId="33" applyNumberFormat="1" applyFont="1" applyFill="1" applyBorder="1" applyAlignment="1">
      <alignment horizontal="center" vertical="top" wrapText="1"/>
    </xf>
    <xf numFmtId="0" fontId="70" fillId="0" borderId="12" xfId="0" applyFont="1" applyBorder="1" applyAlignment="1">
      <alignment/>
    </xf>
    <xf numFmtId="43" fontId="70" fillId="0" borderId="12" xfId="33" applyNumberFormat="1" applyFont="1" applyBorder="1" applyAlignment="1">
      <alignment/>
    </xf>
    <xf numFmtId="0" fontId="70" fillId="0" borderId="14" xfId="0" applyFont="1" applyBorder="1" applyAlignment="1">
      <alignment horizontal="center"/>
    </xf>
    <xf numFmtId="0" fontId="72" fillId="0" borderId="15" xfId="0" applyFont="1" applyBorder="1" applyAlignment="1">
      <alignment horizontal="center"/>
    </xf>
    <xf numFmtId="43" fontId="70" fillId="0" borderId="15" xfId="33" applyNumberFormat="1" applyFont="1" applyBorder="1" applyAlignment="1">
      <alignment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/>
    </xf>
    <xf numFmtId="187" fontId="47" fillId="0" borderId="16" xfId="33" applyNumberFormat="1" applyFont="1" applyBorder="1" applyAlignment="1">
      <alignment horizontal="center"/>
    </xf>
    <xf numFmtId="187" fontId="47" fillId="0" borderId="13" xfId="33" applyNumberFormat="1" applyFont="1" applyBorder="1" applyAlignment="1">
      <alignment horizontal="center"/>
    </xf>
    <xf numFmtId="43" fontId="47" fillId="0" borderId="13" xfId="33" applyNumberFormat="1" applyFont="1" applyBorder="1" applyAlignment="1">
      <alignment horizontal="center" vertical="center"/>
    </xf>
    <xf numFmtId="43" fontId="47" fillId="0" borderId="13" xfId="33" applyNumberFormat="1" applyFont="1" applyBorder="1" applyAlignment="1">
      <alignment horizontal="center"/>
    </xf>
    <xf numFmtId="43" fontId="47" fillId="0" borderId="13" xfId="33" applyNumberFormat="1" applyFont="1" applyBorder="1" applyAlignment="1">
      <alignment vertical="center"/>
    </xf>
    <xf numFmtId="0" fontId="47" fillId="0" borderId="12" xfId="0" applyFont="1" applyBorder="1" applyAlignment="1">
      <alignment horizontal="center" vertical="center"/>
    </xf>
    <xf numFmtId="187" fontId="47" fillId="0" borderId="12" xfId="33" applyNumberFormat="1" applyFont="1" applyBorder="1" applyAlignment="1">
      <alignment horizontal="center"/>
    </xf>
    <xf numFmtId="187" fontId="47" fillId="0" borderId="17" xfId="33" applyNumberFormat="1" applyFont="1" applyBorder="1" applyAlignment="1">
      <alignment horizontal="center"/>
    </xf>
    <xf numFmtId="43" fontId="47" fillId="0" borderId="12" xfId="33" applyNumberFormat="1" applyFont="1" applyBorder="1" applyAlignment="1">
      <alignment vertical="center"/>
    </xf>
    <xf numFmtId="43" fontId="47" fillId="0" borderId="12" xfId="33" applyNumberFormat="1" applyFont="1" applyBorder="1" applyAlignment="1">
      <alignment horizontal="center"/>
    </xf>
    <xf numFmtId="43" fontId="47" fillId="0" borderId="12" xfId="33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43" fontId="67" fillId="0" borderId="13" xfId="33" applyNumberFormat="1" applyFont="1" applyBorder="1" applyAlignment="1">
      <alignment horizontal="center" vertical="center"/>
    </xf>
    <xf numFmtId="43" fontId="35" fillId="0" borderId="23" xfId="33" applyNumberFormat="1" applyFont="1" applyBorder="1" applyAlignment="1">
      <alignment horizontal="center" vertical="center"/>
    </xf>
    <xf numFmtId="0" fontId="31" fillId="0" borderId="2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73" fillId="0" borderId="0" xfId="0" applyFont="1" applyBorder="1" applyAlignment="1">
      <alignment/>
    </xf>
    <xf numFmtId="0" fontId="73" fillId="24" borderId="0" xfId="0" applyFont="1" applyFill="1" applyBorder="1" applyAlignment="1">
      <alignment/>
    </xf>
    <xf numFmtId="0" fontId="73" fillId="0" borderId="0" xfId="0" applyFont="1" applyBorder="1" applyAlignment="1">
      <alignment horizontal="right"/>
    </xf>
    <xf numFmtId="43" fontId="73" fillId="0" borderId="0" xfId="33" applyFont="1" applyBorder="1" applyAlignment="1">
      <alignment/>
    </xf>
    <xf numFmtId="196" fontId="73" fillId="0" borderId="0" xfId="33" applyNumberFormat="1" applyFont="1" applyBorder="1" applyAlignment="1">
      <alignment/>
    </xf>
    <xf numFmtId="0" fontId="37" fillId="0" borderId="0" xfId="0" applyFont="1" applyBorder="1" applyAlignment="1">
      <alignment/>
    </xf>
    <xf numFmtId="43" fontId="73" fillId="24" borderId="0" xfId="33" applyFont="1" applyFill="1" applyBorder="1" applyAlignment="1">
      <alignment/>
    </xf>
    <xf numFmtId="0" fontId="21" fillId="0" borderId="0" xfId="48" applyFont="1" applyBorder="1" applyAlignment="1">
      <alignment/>
      <protection/>
    </xf>
    <xf numFmtId="0" fontId="20" fillId="0" borderId="0" xfId="48" applyFont="1" applyBorder="1" applyAlignment="1">
      <alignment/>
      <protection/>
    </xf>
    <xf numFmtId="0" fontId="64" fillId="0" borderId="0" xfId="0" applyFont="1" applyBorder="1" applyAlignment="1">
      <alignment/>
    </xf>
    <xf numFmtId="0" fontId="74" fillId="0" borderId="0" xfId="0" applyFont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73" fillId="0" borderId="0" xfId="0" applyFont="1" applyBorder="1" applyAlignment="1">
      <alignment/>
    </xf>
    <xf numFmtId="0" fontId="75" fillId="0" borderId="0" xfId="0" applyFont="1" applyBorder="1" applyAlignment="1">
      <alignment/>
    </xf>
    <xf numFmtId="49" fontId="33" fillId="0" borderId="0" xfId="0" applyNumberFormat="1" applyFont="1" applyAlignment="1">
      <alignment horizontal="left"/>
    </xf>
    <xf numFmtId="49" fontId="34" fillId="0" borderId="0" xfId="0" applyNumberFormat="1" applyFont="1" applyAlignment="1">
      <alignment horizontal="center"/>
    </xf>
    <xf numFmtId="49" fontId="34" fillId="0" borderId="0" xfId="0" applyNumberFormat="1" applyFont="1" applyBorder="1" applyAlignment="1">
      <alignment horizontal="center"/>
    </xf>
    <xf numFmtId="43" fontId="34" fillId="0" borderId="0" xfId="33" applyFont="1" applyBorder="1" applyAlignment="1">
      <alignment/>
    </xf>
    <xf numFmtId="43" fontId="34" fillId="0" borderId="0" xfId="33" applyFont="1" applyBorder="1" applyAlignment="1">
      <alignment horizontal="center"/>
    </xf>
    <xf numFmtId="49" fontId="34" fillId="0" borderId="0" xfId="0" applyNumberFormat="1" applyFont="1" applyAlignment="1">
      <alignment/>
    </xf>
    <xf numFmtId="43" fontId="34" fillId="0" borderId="0" xfId="33" applyFont="1" applyAlignment="1">
      <alignment/>
    </xf>
    <xf numFmtId="49" fontId="34" fillId="0" borderId="0" xfId="0" applyNumberFormat="1" applyFont="1" applyAlignment="1">
      <alignment horizontal="left"/>
    </xf>
    <xf numFmtId="49" fontId="34" fillId="0" borderId="0" xfId="0" applyNumberFormat="1" applyFont="1" applyAlignment="1">
      <alignment/>
    </xf>
    <xf numFmtId="43" fontId="34" fillId="0" borderId="0" xfId="33" applyFont="1" applyAlignment="1">
      <alignment/>
    </xf>
    <xf numFmtId="43" fontId="34" fillId="0" borderId="12" xfId="33" applyFont="1" applyBorder="1" applyAlignment="1">
      <alignment/>
    </xf>
    <xf numFmtId="49" fontId="34" fillId="0" borderId="11" xfId="0" applyNumberFormat="1" applyFont="1" applyBorder="1" applyAlignment="1">
      <alignment horizontal="center" vertical="center"/>
    </xf>
    <xf numFmtId="43" fontId="34" fillId="0" borderId="11" xfId="33" applyFont="1" applyBorder="1" applyAlignment="1">
      <alignment horizontal="center" vertical="center"/>
    </xf>
    <xf numFmtId="49" fontId="33" fillId="0" borderId="13" xfId="0" applyNumberFormat="1" applyFont="1" applyBorder="1" applyAlignment="1">
      <alignment/>
    </xf>
    <xf numFmtId="43" fontId="34" fillId="0" borderId="13" xfId="33" applyFont="1" applyBorder="1" applyAlignment="1">
      <alignment/>
    </xf>
    <xf numFmtId="49" fontId="34" fillId="0" borderId="13" xfId="0" applyNumberFormat="1" applyFont="1" applyBorder="1" applyAlignment="1">
      <alignment/>
    </xf>
    <xf numFmtId="196" fontId="73" fillId="0" borderId="13" xfId="33" applyNumberFormat="1" applyFont="1" applyBorder="1" applyAlignment="1">
      <alignment/>
    </xf>
    <xf numFmtId="196" fontId="73" fillId="0" borderId="12" xfId="33" applyNumberFormat="1" applyFont="1" applyBorder="1" applyAlignment="1">
      <alignment/>
    </xf>
    <xf numFmtId="43" fontId="34" fillId="0" borderId="13" xfId="33" applyFont="1" applyBorder="1" applyAlignment="1">
      <alignment horizontal="center" vertical="center"/>
    </xf>
    <xf numFmtId="43" fontId="34" fillId="0" borderId="13" xfId="33" applyFont="1" applyBorder="1" applyAlignment="1">
      <alignment horizontal="center"/>
    </xf>
    <xf numFmtId="190" fontId="34" fillId="0" borderId="13" xfId="33" applyNumberFormat="1" applyFont="1" applyBorder="1" applyAlignment="1">
      <alignment/>
    </xf>
    <xf numFmtId="0" fontId="66" fillId="0" borderId="0" xfId="0" applyFont="1" applyBorder="1" applyAlignment="1">
      <alignment/>
    </xf>
    <xf numFmtId="43" fontId="33" fillId="0" borderId="12" xfId="33" applyFont="1" applyBorder="1" applyAlignment="1">
      <alignment horizontal="center" vertical="center"/>
    </xf>
    <xf numFmtId="43" fontId="31" fillId="0" borderId="22" xfId="48" applyNumberFormat="1" applyFont="1" applyBorder="1" applyAlignment="1">
      <alignment vertical="center"/>
      <protection/>
    </xf>
    <xf numFmtId="0" fontId="35" fillId="0" borderId="0" xfId="48" applyFont="1" applyAlignment="1">
      <alignment/>
      <protection/>
    </xf>
    <xf numFmtId="0" fontId="42" fillId="0" borderId="0" xfId="48" applyFont="1" applyBorder="1" applyAlignment="1">
      <alignment horizontal="left"/>
      <protection/>
    </xf>
    <xf numFmtId="0" fontId="34" fillId="0" borderId="0" xfId="48" applyFont="1" applyBorder="1">
      <alignment/>
      <protection/>
    </xf>
    <xf numFmtId="0" fontId="35" fillId="0" borderId="0" xfId="0" applyFont="1" applyBorder="1" applyAlignment="1">
      <alignment horizontal="left"/>
    </xf>
    <xf numFmtId="187" fontId="35" fillId="0" borderId="0" xfId="33" applyNumberFormat="1" applyFont="1" applyBorder="1" applyAlignment="1">
      <alignment horizontal="center"/>
    </xf>
    <xf numFmtId="0" fontId="31" fillId="0" borderId="0" xfId="48" applyFont="1" applyBorder="1" applyAlignment="1">
      <alignment horizontal="center"/>
      <protection/>
    </xf>
    <xf numFmtId="43" fontId="66" fillId="0" borderId="13" xfId="0" applyNumberFormat="1" applyFont="1" applyBorder="1" applyAlignment="1">
      <alignment horizontal="left" vertical="top" wrapText="1"/>
    </xf>
    <xf numFmtId="43" fontId="66" fillId="0" borderId="13" xfId="33" applyNumberFormat="1" applyFont="1" applyBorder="1" applyAlignment="1">
      <alignment/>
    </xf>
    <xf numFmtId="43" fontId="34" fillId="0" borderId="13" xfId="0" applyNumberFormat="1" applyFont="1" applyBorder="1" applyAlignment="1">
      <alignment horizontal="left" vertical="top" wrapText="1"/>
    </xf>
    <xf numFmtId="43" fontId="0" fillId="0" borderId="0" xfId="0" applyNumberFormat="1" applyAlignment="1">
      <alignment/>
    </xf>
    <xf numFmtId="43" fontId="66" fillId="0" borderId="13" xfId="36" applyNumberFormat="1" applyFont="1" applyBorder="1" applyAlignment="1">
      <alignment horizontal="left" vertical="top" wrapText="1"/>
    </xf>
    <xf numFmtId="43" fontId="68" fillId="0" borderId="15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 vertical="top"/>
    </xf>
    <xf numFmtId="0" fontId="66" fillId="0" borderId="13" xfId="0" applyFont="1" applyBorder="1" applyAlignment="1">
      <alignment horizontal="left" vertical="center" wrapText="1"/>
    </xf>
    <xf numFmtId="43" fontId="35" fillId="0" borderId="23" xfId="33" applyNumberFormat="1" applyFont="1" applyBorder="1" applyAlignment="1">
      <alignment horizontal="center" wrapText="1"/>
    </xf>
    <xf numFmtId="43" fontId="66" fillId="0" borderId="13" xfId="33" applyNumberFormat="1" applyFont="1" applyFill="1" applyBorder="1" applyAlignment="1">
      <alignment/>
    </xf>
    <xf numFmtId="195" fontId="66" fillId="0" borderId="13" xfId="33" applyNumberFormat="1" applyFont="1" applyBorder="1" applyAlignment="1">
      <alignment horizontal="center" vertical="center"/>
    </xf>
    <xf numFmtId="43" fontId="66" fillId="0" borderId="13" xfId="33" applyNumberFormat="1" applyFont="1" applyBorder="1" applyAlignment="1">
      <alignment vertical="top"/>
    </xf>
    <xf numFmtId="43" fontId="34" fillId="0" borderId="13" xfId="33" applyNumberFormat="1" applyFont="1" applyFill="1" applyBorder="1" applyAlignment="1">
      <alignment horizontal="center" vertical="top" wrapText="1"/>
    </xf>
    <xf numFmtId="190" fontId="66" fillId="0" borderId="13" xfId="33" applyNumberFormat="1" applyFont="1" applyFill="1" applyBorder="1" applyAlignment="1">
      <alignment/>
    </xf>
    <xf numFmtId="190" fontId="66" fillId="0" borderId="13" xfId="33" applyNumberFormat="1" applyFont="1" applyBorder="1" applyAlignment="1">
      <alignment/>
    </xf>
    <xf numFmtId="190" fontId="67" fillId="0" borderId="13" xfId="33" applyNumberFormat="1" applyFont="1" applyBorder="1" applyAlignment="1">
      <alignment/>
    </xf>
    <xf numFmtId="190" fontId="35" fillId="0" borderId="13" xfId="33" applyNumberFormat="1" applyFont="1" applyBorder="1" applyAlignment="1">
      <alignment vertical="center"/>
    </xf>
    <xf numFmtId="190" fontId="34" fillId="0" borderId="13" xfId="33" applyNumberFormat="1" applyFont="1" applyBorder="1" applyAlignment="1">
      <alignment vertical="center"/>
    </xf>
    <xf numFmtId="0" fontId="31" fillId="0" borderId="0" xfId="0" applyFont="1" applyBorder="1" applyAlignment="1">
      <alignment horizontal="left"/>
    </xf>
    <xf numFmtId="43" fontId="35" fillId="0" borderId="11" xfId="33" applyNumberFormat="1" applyFont="1" applyBorder="1" applyAlignment="1">
      <alignment horizontal="center" wrapText="1"/>
    </xf>
    <xf numFmtId="0" fontId="70" fillId="0" borderId="12" xfId="0" applyFont="1" applyBorder="1" applyAlignment="1">
      <alignment horizontal="left" vertical="top" wrapText="1"/>
    </xf>
    <xf numFmtId="43" fontId="70" fillId="0" borderId="12" xfId="33" applyNumberFormat="1" applyFont="1" applyFill="1" applyBorder="1" applyAlignment="1">
      <alignment/>
    </xf>
    <xf numFmtId="195" fontId="70" fillId="0" borderId="12" xfId="33" applyNumberFormat="1" applyFont="1" applyBorder="1" applyAlignment="1">
      <alignment horizontal="center" vertical="center"/>
    </xf>
    <xf numFmtId="198" fontId="70" fillId="0" borderId="12" xfId="33" applyNumberFormat="1" applyFont="1" applyBorder="1" applyAlignment="1">
      <alignment horizontal="right" vertical="center"/>
    </xf>
    <xf numFmtId="0" fontId="70" fillId="0" borderId="12" xfId="0" applyFont="1" applyBorder="1" applyAlignment="1">
      <alignment horizontal="center"/>
    </xf>
    <xf numFmtId="43" fontId="70" fillId="0" borderId="12" xfId="0" applyNumberFormat="1" applyFont="1" applyBorder="1" applyAlignment="1">
      <alignment horizontal="center"/>
    </xf>
    <xf numFmtId="198" fontId="70" fillId="0" borderId="12" xfId="33" applyNumberFormat="1" applyFont="1" applyBorder="1" applyAlignment="1">
      <alignment horizontal="center" vertical="center"/>
    </xf>
    <xf numFmtId="195" fontId="70" fillId="0" borderId="17" xfId="33" applyNumberFormat="1" applyFont="1" applyBorder="1" applyAlignment="1">
      <alignment horizontal="center" vertical="center"/>
    </xf>
    <xf numFmtId="0" fontId="70" fillId="0" borderId="14" xfId="0" applyFont="1" applyBorder="1" applyAlignment="1">
      <alignment horizontal="left" vertical="top" wrapText="1"/>
    </xf>
    <xf numFmtId="43" fontId="45" fillId="0" borderId="14" xfId="33" applyNumberFormat="1" applyFont="1" applyBorder="1" applyAlignment="1">
      <alignment horizontal="center"/>
    </xf>
    <xf numFmtId="43" fontId="45" fillId="0" borderId="19" xfId="33" applyNumberFormat="1" applyFont="1" applyBorder="1" applyAlignment="1">
      <alignment horizontal="center"/>
    </xf>
    <xf numFmtId="43" fontId="45" fillId="0" borderId="14" xfId="33" applyNumberFormat="1" applyFont="1" applyBorder="1" applyAlignment="1">
      <alignment/>
    </xf>
    <xf numFmtId="43" fontId="70" fillId="0" borderId="14" xfId="0" applyNumberFormat="1" applyFont="1" applyBorder="1" applyAlignment="1">
      <alignment horizontal="center"/>
    </xf>
    <xf numFmtId="43" fontId="70" fillId="0" borderId="14" xfId="33" applyNumberFormat="1" applyFont="1" applyBorder="1" applyAlignment="1">
      <alignment vertical="top"/>
    </xf>
    <xf numFmtId="195" fontId="70" fillId="0" borderId="14" xfId="33" applyNumberFormat="1" applyFont="1" applyBorder="1" applyAlignment="1">
      <alignment horizontal="center" vertical="center"/>
    </xf>
    <xf numFmtId="198" fontId="70" fillId="0" borderId="14" xfId="33" applyNumberFormat="1" applyFont="1" applyBorder="1" applyAlignment="1">
      <alignment horizontal="right" vertical="center"/>
    </xf>
    <xf numFmtId="43" fontId="70" fillId="0" borderId="12" xfId="33" applyFont="1" applyBorder="1" applyAlignment="1">
      <alignment/>
    </xf>
    <xf numFmtId="43" fontId="45" fillId="0" borderId="14" xfId="33" applyNumberFormat="1" applyFont="1" applyFill="1" applyBorder="1" applyAlignment="1">
      <alignment horizontal="center" vertical="top" wrapText="1"/>
    </xf>
    <xf numFmtId="43" fontId="70" fillId="0" borderId="14" xfId="33" applyNumberFormat="1" applyFont="1" applyBorder="1" applyAlignment="1">
      <alignment/>
    </xf>
    <xf numFmtId="43" fontId="70" fillId="0" borderId="14" xfId="33" applyFont="1" applyBorder="1" applyAlignment="1">
      <alignment horizontal="center"/>
    </xf>
    <xf numFmtId="43" fontId="45" fillId="0" borderId="12" xfId="33" applyNumberFormat="1" applyFont="1" applyBorder="1" applyAlignment="1">
      <alignment vertical="center"/>
    </xf>
    <xf numFmtId="43" fontId="70" fillId="0" borderId="12" xfId="0" applyNumberFormat="1" applyFont="1" applyBorder="1" applyAlignment="1">
      <alignment vertical="center"/>
    </xf>
    <xf numFmtId="195" fontId="66" fillId="0" borderId="13" xfId="33" applyNumberFormat="1" applyFont="1" applyBorder="1" applyAlignment="1">
      <alignment vertical="center"/>
    </xf>
    <xf numFmtId="198" fontId="66" fillId="0" borderId="13" xfId="33" applyNumberFormat="1" applyFont="1" applyBorder="1" applyAlignment="1">
      <alignment horizontal="right" vertical="center"/>
    </xf>
    <xf numFmtId="0" fontId="66" fillId="0" borderId="13" xfId="0" applyFont="1" applyBorder="1" applyAlignment="1">
      <alignment horizontal="center"/>
    </xf>
    <xf numFmtId="198" fontId="66" fillId="0" borderId="13" xfId="33" applyNumberFormat="1" applyFont="1" applyBorder="1" applyAlignment="1">
      <alignment horizontal="center" vertical="center"/>
    </xf>
    <xf numFmtId="43" fontId="66" fillId="0" borderId="13" xfId="33" applyFont="1" applyBorder="1" applyAlignment="1">
      <alignment horizontal="center"/>
    </xf>
    <xf numFmtId="43" fontId="66" fillId="0" borderId="13" xfId="33" applyFont="1" applyBorder="1" applyAlignment="1">
      <alignment horizontal="center" vertical="center"/>
    </xf>
    <xf numFmtId="43" fontId="34" fillId="0" borderId="16" xfId="33" applyNumberFormat="1" applyFont="1" applyBorder="1" applyAlignment="1">
      <alignment horizontal="center"/>
    </xf>
    <xf numFmtId="43" fontId="34" fillId="0" borderId="13" xfId="33" applyNumberFormat="1" applyFont="1" applyBorder="1" applyAlignment="1">
      <alignment/>
    </xf>
    <xf numFmtId="43" fontId="66" fillId="0" borderId="13" xfId="33" applyFont="1" applyBorder="1" applyAlignment="1">
      <alignment/>
    </xf>
    <xf numFmtId="43" fontId="66" fillId="0" borderId="12" xfId="33" applyNumberFormat="1" applyFont="1" applyBorder="1" applyAlignment="1">
      <alignment/>
    </xf>
    <xf numFmtId="43" fontId="66" fillId="0" borderId="15" xfId="33" applyNumberFormat="1" applyFont="1" applyBorder="1" applyAlignment="1">
      <alignment/>
    </xf>
    <xf numFmtId="43" fontId="66" fillId="0" borderId="24" xfId="33" applyNumberFormat="1" applyFont="1" applyBorder="1" applyAlignment="1">
      <alignment/>
    </xf>
    <xf numFmtId="195" fontId="66" fillId="0" borderId="24" xfId="33" applyNumberFormat="1" applyFont="1" applyBorder="1" applyAlignment="1">
      <alignment horizontal="center" vertical="center"/>
    </xf>
    <xf numFmtId="0" fontId="49" fillId="0" borderId="13" xfId="0" applyFont="1" applyBorder="1" applyAlignment="1">
      <alignment/>
    </xf>
    <xf numFmtId="43" fontId="66" fillId="0" borderId="13" xfId="0" applyNumberFormat="1" applyFont="1" applyBorder="1" applyAlignment="1">
      <alignment horizontal="center"/>
    </xf>
    <xf numFmtId="195" fontId="66" fillId="0" borderId="15" xfId="33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0" fontId="0" fillId="0" borderId="0" xfId="0" applyAlignment="1">
      <alignment vertical="top"/>
    </xf>
    <xf numFmtId="0" fontId="70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187" fontId="33" fillId="0" borderId="16" xfId="33" applyNumberFormat="1" applyFont="1" applyBorder="1" applyAlignment="1">
      <alignment horizontal="center"/>
    </xf>
    <xf numFmtId="0" fontId="33" fillId="0" borderId="13" xfId="0" applyFont="1" applyBorder="1" applyAlignment="1">
      <alignment horizontal="center" vertical="center"/>
    </xf>
    <xf numFmtId="187" fontId="33" fillId="0" borderId="13" xfId="33" applyNumberFormat="1" applyFont="1" applyBorder="1" applyAlignment="1">
      <alignment horizontal="center"/>
    </xf>
    <xf numFmtId="43" fontId="33" fillId="0" borderId="13" xfId="33" applyNumberFormat="1" applyFont="1" applyBorder="1" applyAlignment="1">
      <alignment horizontal="center" vertical="center"/>
    </xf>
    <xf numFmtId="43" fontId="33" fillId="0" borderId="13" xfId="33" applyNumberFormat="1" applyFont="1" applyBorder="1" applyAlignment="1">
      <alignment horizontal="center"/>
    </xf>
    <xf numFmtId="43" fontId="33" fillId="0" borderId="13" xfId="33" applyNumberFormat="1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187" fontId="33" fillId="0" borderId="12" xfId="33" applyNumberFormat="1" applyFont="1" applyBorder="1" applyAlignment="1">
      <alignment horizontal="center"/>
    </xf>
    <xf numFmtId="187" fontId="33" fillId="0" borderId="17" xfId="33" applyNumberFormat="1" applyFont="1" applyBorder="1" applyAlignment="1">
      <alignment horizontal="center"/>
    </xf>
    <xf numFmtId="43" fontId="33" fillId="0" borderId="12" xfId="33" applyNumberFormat="1" applyFont="1" applyBorder="1" applyAlignment="1">
      <alignment vertical="center"/>
    </xf>
    <xf numFmtId="43" fontId="33" fillId="0" borderId="12" xfId="33" applyNumberFormat="1" applyFont="1" applyBorder="1" applyAlignment="1">
      <alignment horizontal="center"/>
    </xf>
    <xf numFmtId="43" fontId="33" fillId="0" borderId="12" xfId="33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49" fontId="33" fillId="0" borderId="12" xfId="0" applyNumberFormat="1" applyFont="1" applyBorder="1" applyAlignment="1">
      <alignment horizontal="center"/>
    </xf>
    <xf numFmtId="190" fontId="33" fillId="0" borderId="12" xfId="33" applyNumberFormat="1" applyFont="1" applyBorder="1" applyAlignment="1">
      <alignment/>
    </xf>
    <xf numFmtId="43" fontId="33" fillId="0" borderId="12" xfId="33" applyFont="1" applyBorder="1" applyAlignment="1">
      <alignment horizontal="center"/>
    </xf>
    <xf numFmtId="190" fontId="31" fillId="0" borderId="12" xfId="48" applyNumberFormat="1" applyFont="1" applyBorder="1">
      <alignment/>
      <protection/>
    </xf>
    <xf numFmtId="43" fontId="31" fillId="0" borderId="12" xfId="33" applyFont="1" applyBorder="1" applyAlignment="1">
      <alignment horizontal="right"/>
    </xf>
    <xf numFmtId="190" fontId="68" fillId="0" borderId="14" xfId="33" applyNumberFormat="1" applyFont="1" applyBorder="1" applyAlignment="1">
      <alignment/>
    </xf>
    <xf numFmtId="195" fontId="68" fillId="0" borderId="14" xfId="33" applyNumberFormat="1" applyFont="1" applyBorder="1" applyAlignment="1">
      <alignment horizontal="center" vertical="center"/>
    </xf>
    <xf numFmtId="198" fontId="76" fillId="0" borderId="14" xfId="33" applyNumberFormat="1" applyFont="1" applyBorder="1" applyAlignment="1">
      <alignment horizontal="right" vertical="center"/>
    </xf>
    <xf numFmtId="43" fontId="76" fillId="0" borderId="14" xfId="33" applyNumberFormat="1" applyFont="1" applyBorder="1" applyAlignment="1">
      <alignment/>
    </xf>
    <xf numFmtId="43" fontId="35" fillId="0" borderId="21" xfId="48" applyNumberFormat="1" applyFont="1" applyBorder="1">
      <alignment/>
      <protection/>
    </xf>
    <xf numFmtId="43" fontId="31" fillId="0" borderId="25" xfId="48" applyNumberFormat="1" applyFont="1" applyBorder="1">
      <alignment/>
      <protection/>
    </xf>
    <xf numFmtId="0" fontId="35" fillId="0" borderId="0" xfId="49" applyFont="1" applyAlignment="1">
      <alignment/>
      <protection/>
    </xf>
    <xf numFmtId="43" fontId="35" fillId="0" borderId="0" xfId="33" applyFont="1" applyBorder="1" applyAlignment="1">
      <alignment horizontal="center"/>
    </xf>
    <xf numFmtId="0" fontId="50" fillId="0" borderId="14" xfId="0" applyFont="1" applyBorder="1" applyAlignment="1">
      <alignment vertical="center" wrapText="1"/>
    </xf>
    <xf numFmtId="1" fontId="35" fillId="0" borderId="16" xfId="48" applyNumberFormat="1" applyFont="1" applyBorder="1">
      <alignment/>
      <protection/>
    </xf>
    <xf numFmtId="0" fontId="35" fillId="0" borderId="12" xfId="48" applyFont="1" applyBorder="1">
      <alignment/>
      <protection/>
    </xf>
    <xf numFmtId="43" fontId="22" fillId="0" borderId="0" xfId="33" applyFont="1" applyAlignment="1">
      <alignment/>
    </xf>
    <xf numFmtId="0" fontId="34" fillId="0" borderId="14" xfId="0" applyFont="1" applyBorder="1" applyAlignment="1">
      <alignment horizontal="left" vertical="center"/>
    </xf>
    <xf numFmtId="49" fontId="34" fillId="0" borderId="13" xfId="33" applyNumberFormat="1" applyFont="1" applyBorder="1" applyAlignment="1">
      <alignment horizontal="center" vertical="center"/>
    </xf>
    <xf numFmtId="43" fontId="34" fillId="0" borderId="13" xfId="33" applyNumberFormat="1" applyFont="1" applyBorder="1" applyAlignment="1">
      <alignment horizontal="right"/>
    </xf>
    <xf numFmtId="190" fontId="34" fillId="0" borderId="13" xfId="33" applyNumberFormat="1" applyFont="1" applyFill="1" applyBorder="1" applyAlignment="1">
      <alignment horizontal="center" wrapText="1"/>
    </xf>
    <xf numFmtId="195" fontId="67" fillId="0" borderId="13" xfId="33" applyNumberFormat="1" applyFont="1" applyBorder="1" applyAlignment="1">
      <alignment/>
    </xf>
    <xf numFmtId="43" fontId="67" fillId="0" borderId="13" xfId="33" applyNumberFormat="1" applyFont="1" applyBorder="1" applyAlignment="1">
      <alignment/>
    </xf>
    <xf numFmtId="195" fontId="67" fillId="0" borderId="13" xfId="33" applyNumberFormat="1" applyFont="1" applyBorder="1" applyAlignment="1">
      <alignment vertical="center"/>
    </xf>
    <xf numFmtId="43" fontId="66" fillId="0" borderId="13" xfId="33" applyNumberFormat="1" applyFont="1" applyBorder="1" applyAlignment="1">
      <alignment horizontal="center"/>
    </xf>
    <xf numFmtId="195" fontId="68" fillId="0" borderId="14" xfId="33" applyNumberFormat="1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187" fontId="44" fillId="0" borderId="11" xfId="33" applyNumberFormat="1" applyFont="1" applyBorder="1" applyAlignment="1">
      <alignment horizontal="center" vertical="center"/>
    </xf>
    <xf numFmtId="187" fontId="44" fillId="0" borderId="12" xfId="33" applyNumberFormat="1" applyFont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15" fontId="31" fillId="0" borderId="21" xfId="0" applyNumberFormat="1" applyFont="1" applyBorder="1" applyAlignment="1">
      <alignment horizontal="center"/>
    </xf>
    <xf numFmtId="0" fontId="31" fillId="0" borderId="0" xfId="48" applyFont="1" applyAlignment="1">
      <alignment horizontal="center"/>
      <protection/>
    </xf>
    <xf numFmtId="0" fontId="31" fillId="0" borderId="0" xfId="48" applyFont="1" applyAlignment="1">
      <alignment horizontal="center" vertical="center"/>
      <protection/>
    </xf>
    <xf numFmtId="0" fontId="31" fillId="0" borderId="0" xfId="48" applyFont="1" applyBorder="1" applyAlignment="1">
      <alignment horizontal="left"/>
      <protection/>
    </xf>
    <xf numFmtId="49" fontId="33" fillId="0" borderId="0" xfId="0" applyNumberFormat="1" applyFont="1" applyAlignment="1">
      <alignment horizont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left" vertical="center"/>
    </xf>
    <xf numFmtId="49" fontId="33" fillId="0" borderId="14" xfId="0" applyNumberFormat="1" applyFont="1" applyBorder="1" applyAlignment="1">
      <alignment horizontal="center" vertical="center"/>
    </xf>
    <xf numFmtId="43" fontId="33" fillId="0" borderId="26" xfId="33" applyFont="1" applyBorder="1" applyAlignment="1">
      <alignment horizontal="center" vertical="center"/>
    </xf>
    <xf numFmtId="43" fontId="33" fillId="0" borderId="23" xfId="33" applyFont="1" applyBorder="1" applyAlignment="1">
      <alignment horizontal="center" vertical="center"/>
    </xf>
    <xf numFmtId="43" fontId="33" fillId="0" borderId="27" xfId="33" applyFont="1" applyBorder="1" applyAlignment="1">
      <alignment horizontal="center" vertical="center"/>
    </xf>
    <xf numFmtId="43" fontId="33" fillId="0" borderId="17" xfId="33" applyFont="1" applyBorder="1" applyAlignment="1">
      <alignment horizontal="center" vertical="center"/>
    </xf>
    <xf numFmtId="49" fontId="33" fillId="0" borderId="20" xfId="0" applyNumberFormat="1" applyFont="1" applyBorder="1" applyAlignment="1">
      <alignment horizontal="center"/>
    </xf>
    <xf numFmtId="49" fontId="33" fillId="0" borderId="25" xfId="0" applyNumberFormat="1" applyFont="1" applyBorder="1" applyAlignment="1">
      <alignment horizontal="center"/>
    </xf>
    <xf numFmtId="49" fontId="33" fillId="0" borderId="19" xfId="0" applyNumberFormat="1" applyFont="1" applyBorder="1" applyAlignment="1">
      <alignment horizontal="center"/>
    </xf>
    <xf numFmtId="0" fontId="35" fillId="0" borderId="0" xfId="48" applyFont="1" applyBorder="1" applyAlignment="1">
      <alignment horizontal="left"/>
      <protection/>
    </xf>
    <xf numFmtId="0" fontId="33" fillId="0" borderId="14" xfId="0" applyFont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34" fillId="0" borderId="11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/>
    </xf>
    <xf numFmtId="0" fontId="34" fillId="0" borderId="13" xfId="0" applyFont="1" applyBorder="1" applyAlignment="1">
      <alignment horizontal="left" vertical="center"/>
    </xf>
    <xf numFmtId="0" fontId="34" fillId="0" borderId="12" xfId="0" applyFont="1" applyBorder="1" applyAlignment="1">
      <alignment horizontal="left" vertical="center"/>
    </xf>
    <xf numFmtId="0" fontId="31" fillId="0" borderId="0" xfId="49" applyFont="1" applyAlignment="1">
      <alignment horizontal="center"/>
      <protection/>
    </xf>
    <xf numFmtId="0" fontId="35" fillId="0" borderId="0" xfId="49" applyFont="1" applyAlignment="1">
      <alignment horizontal="left"/>
      <protection/>
    </xf>
    <xf numFmtId="0" fontId="35" fillId="0" borderId="0" xfId="49" applyFont="1" applyBorder="1" applyAlignment="1">
      <alignment horizontal="left"/>
      <protection/>
    </xf>
    <xf numFmtId="0" fontId="31" fillId="0" borderId="0" xfId="49" applyFont="1" applyAlignment="1">
      <alignment horizontal="left"/>
      <protection/>
    </xf>
    <xf numFmtId="43" fontId="35" fillId="0" borderId="26" xfId="33" applyNumberFormat="1" applyFont="1" applyBorder="1" applyAlignment="1">
      <alignment horizontal="center" vertical="center"/>
    </xf>
    <xf numFmtId="43" fontId="35" fillId="0" borderId="23" xfId="33" applyNumberFormat="1" applyFont="1" applyBorder="1" applyAlignment="1">
      <alignment horizontal="center" vertical="center"/>
    </xf>
    <xf numFmtId="43" fontId="35" fillId="0" borderId="27" xfId="33" applyNumberFormat="1" applyFont="1" applyBorder="1" applyAlignment="1">
      <alignment horizontal="center" vertical="center"/>
    </xf>
    <xf numFmtId="43" fontId="35" fillId="0" borderId="17" xfId="33" applyNumberFormat="1" applyFont="1" applyBorder="1" applyAlignment="1">
      <alignment horizontal="center" vertical="center"/>
    </xf>
    <xf numFmtId="43" fontId="35" fillId="0" borderId="27" xfId="33" applyNumberFormat="1" applyFont="1" applyBorder="1" applyAlignment="1">
      <alignment horizontal="center" wrapText="1"/>
    </xf>
    <xf numFmtId="43" fontId="35" fillId="0" borderId="17" xfId="33" applyNumberFormat="1" applyFont="1" applyBorder="1" applyAlignment="1">
      <alignment horizontal="center" wrapText="1"/>
    </xf>
    <xf numFmtId="0" fontId="68" fillId="0" borderId="20" xfId="0" applyFont="1" applyBorder="1" applyAlignment="1">
      <alignment horizontal="center"/>
    </xf>
    <xf numFmtId="0" fontId="68" fillId="0" borderId="25" xfId="0" applyFont="1" applyBorder="1" applyAlignment="1">
      <alignment horizontal="center"/>
    </xf>
    <xf numFmtId="0" fontId="68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187" fontId="35" fillId="0" borderId="26" xfId="33" applyNumberFormat="1" applyFont="1" applyBorder="1" applyAlignment="1">
      <alignment horizontal="center" wrapText="1"/>
    </xf>
    <xf numFmtId="187" fontId="35" fillId="0" borderId="23" xfId="33" applyNumberFormat="1" applyFont="1" applyBorder="1" applyAlignment="1">
      <alignment horizontal="center" wrapText="1"/>
    </xf>
    <xf numFmtId="0" fontId="31" fillId="0" borderId="0" xfId="0" applyFont="1" applyAlignment="1">
      <alignment horizontal="left"/>
    </xf>
    <xf numFmtId="187" fontId="31" fillId="0" borderId="11" xfId="33" applyNumberFormat="1" applyFont="1" applyBorder="1" applyAlignment="1">
      <alignment horizontal="center" vertical="center"/>
    </xf>
    <xf numFmtId="187" fontId="31" fillId="0" borderId="12" xfId="33" applyNumberFormat="1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43" fontId="31" fillId="0" borderId="11" xfId="33" applyNumberFormat="1" applyFont="1" applyBorder="1" applyAlignment="1">
      <alignment horizontal="center" vertical="center"/>
    </xf>
    <xf numFmtId="43" fontId="31" fillId="0" borderId="12" xfId="33" applyNumberFormat="1" applyFont="1" applyBorder="1" applyAlignment="1">
      <alignment horizontal="center" vertical="center"/>
    </xf>
    <xf numFmtId="0" fontId="31" fillId="0" borderId="2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0" fontId="66" fillId="0" borderId="25" xfId="0" applyFont="1" applyBorder="1" applyAlignment="1">
      <alignment horizontal="center"/>
    </xf>
    <xf numFmtId="0" fontId="66" fillId="0" borderId="19" xfId="0" applyFont="1" applyBorder="1" applyAlignment="1">
      <alignment horizontal="center"/>
    </xf>
    <xf numFmtId="0" fontId="31" fillId="0" borderId="13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/>
    </xf>
    <xf numFmtId="0" fontId="67" fillId="0" borderId="25" xfId="0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43" fontId="31" fillId="0" borderId="11" xfId="33" applyNumberFormat="1" applyFont="1" applyBorder="1" applyAlignment="1">
      <alignment horizontal="center" vertical="center" wrapText="1"/>
    </xf>
    <xf numFmtId="43" fontId="31" fillId="0" borderId="13" xfId="33" applyNumberFormat="1" applyFont="1" applyBorder="1" applyAlignment="1">
      <alignment horizontal="center" vertical="center" wrapText="1"/>
    </xf>
    <xf numFmtId="43" fontId="31" fillId="0" borderId="12" xfId="33" applyNumberFormat="1" applyFont="1" applyBorder="1" applyAlignment="1">
      <alignment horizontal="center" vertical="center" wrapText="1"/>
    </xf>
    <xf numFmtId="187" fontId="31" fillId="0" borderId="13" xfId="33" applyNumberFormat="1" applyFont="1" applyBorder="1" applyAlignment="1">
      <alignment horizontal="center" vertical="center"/>
    </xf>
    <xf numFmtId="43" fontId="31" fillId="0" borderId="13" xfId="33" applyNumberFormat="1" applyFont="1" applyBorder="1" applyAlignment="1">
      <alignment horizontal="center" vertical="center"/>
    </xf>
    <xf numFmtId="0" fontId="76" fillId="0" borderId="20" xfId="0" applyFont="1" applyBorder="1" applyAlignment="1">
      <alignment horizontal="center"/>
    </xf>
    <xf numFmtId="0" fontId="76" fillId="0" borderId="25" xfId="0" applyFont="1" applyBorder="1" applyAlignment="1">
      <alignment horizontal="center"/>
    </xf>
    <xf numFmtId="0" fontId="76" fillId="0" borderId="19" xfId="0" applyFont="1" applyBorder="1" applyAlignment="1">
      <alignment horizontal="center"/>
    </xf>
    <xf numFmtId="0" fontId="70" fillId="0" borderId="11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43" fontId="45" fillId="0" borderId="11" xfId="33" applyNumberFormat="1" applyFont="1" applyBorder="1" applyAlignment="1">
      <alignment horizontal="center" vertical="center"/>
    </xf>
    <xf numFmtId="43" fontId="45" fillId="0" borderId="12" xfId="33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21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34" fillId="0" borderId="13" xfId="0" applyFont="1" applyBorder="1" applyAlignment="1">
      <alignment horizontal="center" vertical="center"/>
    </xf>
    <xf numFmtId="43" fontId="34" fillId="0" borderId="11" xfId="33" applyNumberFormat="1" applyFont="1" applyBorder="1" applyAlignment="1">
      <alignment horizontal="center" vertical="center"/>
    </xf>
    <xf numFmtId="43" fontId="34" fillId="0" borderId="13" xfId="33" applyNumberFormat="1" applyFont="1" applyBorder="1" applyAlignment="1">
      <alignment horizontal="center" vertical="center"/>
    </xf>
    <xf numFmtId="43" fontId="35" fillId="0" borderId="11" xfId="33" applyNumberFormat="1" applyFont="1" applyBorder="1" applyAlignment="1">
      <alignment horizontal="center" vertical="center"/>
    </xf>
    <xf numFmtId="43" fontId="35" fillId="0" borderId="13" xfId="33" applyNumberFormat="1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3" fillId="0" borderId="13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Sheet1" xfId="48"/>
    <cellStyle name="ปกติ_Sheet14" xfId="49"/>
    <cellStyle name="ปกติ_Sheet9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K451"/>
  <sheetViews>
    <sheetView view="pageBreakPreview" zoomScaleSheetLayoutView="100" workbookViewId="0" topLeftCell="B1">
      <selection activeCell="B1" sqref="B1:E38"/>
    </sheetView>
  </sheetViews>
  <sheetFormatPr defaultColWidth="9.140625" defaultRowHeight="12.75"/>
  <cols>
    <col min="1" max="1" width="3.140625" style="0" hidden="1" customWidth="1"/>
    <col min="2" max="2" width="52.57421875" style="0" customWidth="1"/>
    <col min="3" max="3" width="9.57421875" style="0" customWidth="1"/>
    <col min="4" max="4" width="15.7109375" style="0" customWidth="1"/>
    <col min="5" max="5" width="16.421875" style="0" customWidth="1"/>
    <col min="6" max="6" width="11.8515625" style="0" customWidth="1"/>
    <col min="8" max="8" width="15.28125" style="0" bestFit="1" customWidth="1"/>
  </cols>
  <sheetData>
    <row r="1" spans="1:11" ht="18.75">
      <c r="A1" s="21"/>
      <c r="B1" s="21"/>
      <c r="C1" s="21"/>
      <c r="D1" s="21"/>
      <c r="E1" s="21"/>
      <c r="F1" s="10"/>
      <c r="G1" s="10"/>
      <c r="H1" s="10"/>
      <c r="I1" s="10"/>
      <c r="J1" s="10"/>
      <c r="K1" s="10"/>
    </row>
    <row r="2" spans="1:11" ht="21.75">
      <c r="A2" s="21"/>
      <c r="B2" s="437" t="s">
        <v>131</v>
      </c>
      <c r="C2" s="437"/>
      <c r="D2" s="437"/>
      <c r="E2" s="437"/>
      <c r="F2" s="10"/>
      <c r="G2" s="10"/>
      <c r="H2" s="10"/>
      <c r="I2" s="10"/>
      <c r="J2" s="10"/>
      <c r="K2" s="10"/>
    </row>
    <row r="3" spans="1:11" ht="21.75">
      <c r="A3" s="21"/>
      <c r="B3" s="437" t="s">
        <v>46</v>
      </c>
      <c r="C3" s="437"/>
      <c r="D3" s="437"/>
      <c r="E3" s="437"/>
      <c r="F3" s="10"/>
      <c r="G3" s="10"/>
      <c r="H3" s="10"/>
      <c r="I3" s="10"/>
      <c r="J3" s="10"/>
      <c r="K3" s="10"/>
    </row>
    <row r="4" spans="1:11" ht="21.75">
      <c r="A4" s="21"/>
      <c r="B4" s="438" t="s">
        <v>294</v>
      </c>
      <c r="C4" s="438"/>
      <c r="D4" s="438"/>
      <c r="E4" s="438"/>
      <c r="F4" s="10"/>
      <c r="G4" s="10"/>
      <c r="H4" s="10"/>
      <c r="I4" s="10"/>
      <c r="J4" s="10"/>
      <c r="K4" s="10"/>
    </row>
    <row r="5" spans="1:11" ht="21.75">
      <c r="A5" s="21"/>
      <c r="B5" s="432" t="s">
        <v>43</v>
      </c>
      <c r="C5" s="154" t="s">
        <v>13</v>
      </c>
      <c r="D5" s="432" t="s">
        <v>41</v>
      </c>
      <c r="E5" s="434" t="s">
        <v>10</v>
      </c>
      <c r="F5" s="10"/>
      <c r="G5" s="10"/>
      <c r="H5" s="10"/>
      <c r="I5" s="10"/>
      <c r="J5" s="10"/>
      <c r="K5" s="10"/>
    </row>
    <row r="6" spans="1:11" ht="21.75">
      <c r="A6" s="21"/>
      <c r="B6" s="433"/>
      <c r="C6" s="155" t="s">
        <v>44</v>
      </c>
      <c r="D6" s="433"/>
      <c r="E6" s="435"/>
      <c r="F6" s="10"/>
      <c r="G6" s="10"/>
      <c r="H6" s="10"/>
      <c r="I6" s="10"/>
      <c r="J6" s="10"/>
      <c r="K6" s="10"/>
    </row>
    <row r="7" spans="1:11" ht="21.75">
      <c r="A7" s="21"/>
      <c r="B7" s="156" t="s">
        <v>45</v>
      </c>
      <c r="C7" s="157"/>
      <c r="D7" s="158"/>
      <c r="E7" s="159"/>
      <c r="F7" s="10"/>
      <c r="G7" s="10"/>
      <c r="H7" s="10"/>
      <c r="I7" s="10"/>
      <c r="J7" s="10"/>
      <c r="K7" s="10"/>
    </row>
    <row r="8" spans="1:11" ht="21.75">
      <c r="A8" s="21"/>
      <c r="B8" s="156" t="s">
        <v>274</v>
      </c>
      <c r="C8" s="157" t="s">
        <v>30</v>
      </c>
      <c r="D8" s="159">
        <v>17217578.08</v>
      </c>
      <c r="E8" s="159"/>
      <c r="F8" s="10"/>
      <c r="G8" s="10"/>
      <c r="H8" s="10"/>
      <c r="I8" s="10"/>
      <c r="J8" s="10"/>
      <c r="K8" s="10"/>
    </row>
    <row r="9" spans="1:11" ht="21.75">
      <c r="A9" s="21"/>
      <c r="B9" s="170" t="s">
        <v>125</v>
      </c>
      <c r="C9" s="157" t="s">
        <v>30</v>
      </c>
      <c r="D9" s="159">
        <v>250479.97</v>
      </c>
      <c r="E9" s="159"/>
      <c r="F9" s="10"/>
      <c r="G9" s="10"/>
      <c r="H9" s="10"/>
      <c r="I9" s="10"/>
      <c r="J9" s="10"/>
      <c r="K9" s="10"/>
    </row>
    <row r="10" spans="1:11" ht="21.75">
      <c r="A10" s="21"/>
      <c r="B10" s="156" t="s">
        <v>126</v>
      </c>
      <c r="C10" s="157"/>
      <c r="D10" s="159"/>
      <c r="E10" s="159"/>
      <c r="F10" s="10"/>
      <c r="G10" s="10"/>
      <c r="H10" s="10"/>
      <c r="I10" s="10"/>
      <c r="J10" s="10"/>
      <c r="K10" s="10"/>
    </row>
    <row r="11" spans="1:11" ht="21.75">
      <c r="A11" s="21"/>
      <c r="B11" s="156" t="s">
        <v>273</v>
      </c>
      <c r="C11" s="157" t="s">
        <v>30</v>
      </c>
      <c r="D11" s="159">
        <v>716.26</v>
      </c>
      <c r="E11" s="159"/>
      <c r="F11" s="10"/>
      <c r="G11" s="10"/>
      <c r="H11" s="10"/>
      <c r="I11" s="10"/>
      <c r="J11" s="10"/>
      <c r="K11" s="10"/>
    </row>
    <row r="12" spans="1:11" ht="21.75">
      <c r="A12" s="21"/>
      <c r="B12" s="156" t="s">
        <v>127</v>
      </c>
      <c r="C12" s="157" t="s">
        <v>32</v>
      </c>
      <c r="D12" s="159">
        <v>293385.88</v>
      </c>
      <c r="E12" s="159"/>
      <c r="F12" s="10"/>
      <c r="G12" s="10"/>
      <c r="H12" s="10"/>
      <c r="I12" s="10"/>
      <c r="J12" s="10"/>
      <c r="K12" s="10"/>
    </row>
    <row r="13" spans="1:11" ht="21.75">
      <c r="A13" s="21"/>
      <c r="B13" s="156" t="s">
        <v>128</v>
      </c>
      <c r="C13" s="157"/>
      <c r="D13" s="159"/>
      <c r="E13" s="159"/>
      <c r="F13" s="10"/>
      <c r="G13" s="10"/>
      <c r="H13" s="10"/>
      <c r="I13" s="10"/>
      <c r="J13" s="10"/>
      <c r="K13" s="10"/>
    </row>
    <row r="14" spans="1:11" ht="21.75">
      <c r="A14" s="21"/>
      <c r="B14" s="156" t="s">
        <v>129</v>
      </c>
      <c r="C14" s="157" t="s">
        <v>30</v>
      </c>
      <c r="D14" s="159">
        <v>203507.17</v>
      </c>
      <c r="E14" s="159"/>
      <c r="F14" s="10"/>
      <c r="G14" s="10"/>
      <c r="H14" s="10"/>
      <c r="I14" s="10"/>
      <c r="J14" s="10"/>
      <c r="K14" s="10"/>
    </row>
    <row r="15" spans="1:11" ht="21.75">
      <c r="A15" s="21"/>
      <c r="B15" s="156" t="s">
        <v>272</v>
      </c>
      <c r="C15" s="157" t="s">
        <v>31</v>
      </c>
      <c r="D15" s="159">
        <v>1000000</v>
      </c>
      <c r="E15" s="159"/>
      <c r="F15" s="10"/>
      <c r="G15" s="10"/>
      <c r="H15" s="10"/>
      <c r="I15" s="10"/>
      <c r="J15" s="10"/>
      <c r="K15" s="10"/>
    </row>
    <row r="16" spans="1:11" ht="21.75">
      <c r="A16" s="21"/>
      <c r="B16" s="156" t="s">
        <v>132</v>
      </c>
      <c r="C16" s="157"/>
      <c r="D16" s="159"/>
      <c r="E16" s="159"/>
      <c r="F16" s="10"/>
      <c r="G16" s="10"/>
      <c r="H16" s="10"/>
      <c r="I16" s="10"/>
      <c r="J16" s="10"/>
      <c r="K16" s="10"/>
    </row>
    <row r="17" spans="1:11" ht="21.75">
      <c r="A17" s="21"/>
      <c r="B17" s="156" t="s">
        <v>275</v>
      </c>
      <c r="C17" s="157" t="s">
        <v>30</v>
      </c>
      <c r="D17" s="159">
        <v>1017500</v>
      </c>
      <c r="E17" s="159"/>
      <c r="F17" s="10"/>
      <c r="G17" s="10"/>
      <c r="H17" s="10"/>
      <c r="I17" s="10"/>
      <c r="J17" s="10"/>
      <c r="K17" s="10"/>
    </row>
    <row r="18" spans="1:11" ht="21.75">
      <c r="A18" s="21"/>
      <c r="B18" s="156" t="s">
        <v>140</v>
      </c>
      <c r="C18" s="157" t="s">
        <v>130</v>
      </c>
      <c r="D18" s="159">
        <v>23940</v>
      </c>
      <c r="E18" s="159"/>
      <c r="F18" s="10"/>
      <c r="G18" s="10"/>
      <c r="H18" s="10"/>
      <c r="I18" s="10"/>
      <c r="J18" s="10"/>
      <c r="K18" s="10"/>
    </row>
    <row r="19" spans="1:11" ht="21.75">
      <c r="A19" s="21"/>
      <c r="B19" s="156" t="s">
        <v>47</v>
      </c>
      <c r="C19" s="157" t="s">
        <v>0</v>
      </c>
      <c r="D19" s="159">
        <v>29925</v>
      </c>
      <c r="E19" s="159"/>
      <c r="F19" s="10"/>
      <c r="G19" s="10"/>
      <c r="H19" s="10"/>
      <c r="I19" s="10"/>
      <c r="J19" s="10"/>
      <c r="K19" s="10"/>
    </row>
    <row r="20" spans="1:11" ht="21.75">
      <c r="A20" s="21"/>
      <c r="B20" s="156" t="s">
        <v>1</v>
      </c>
      <c r="C20" s="157" t="s">
        <v>2</v>
      </c>
      <c r="D20" s="160">
        <v>78699.52</v>
      </c>
      <c r="E20" s="159"/>
      <c r="F20" s="10"/>
      <c r="G20" s="10"/>
      <c r="H20" s="10"/>
      <c r="I20" s="10"/>
      <c r="J20" s="10"/>
      <c r="K20" s="10"/>
    </row>
    <row r="21" spans="1:11" ht="21.75">
      <c r="A21" s="21"/>
      <c r="B21" s="156" t="s">
        <v>133</v>
      </c>
      <c r="C21" s="157" t="s">
        <v>134</v>
      </c>
      <c r="D21" s="160">
        <v>9666</v>
      </c>
      <c r="E21" s="159"/>
      <c r="F21" s="10"/>
      <c r="G21" s="10"/>
      <c r="H21" s="10"/>
      <c r="I21" s="10"/>
      <c r="J21" s="10"/>
      <c r="K21" s="10"/>
    </row>
    <row r="22" spans="1:11" ht="21.75">
      <c r="A22" s="21"/>
      <c r="B22" s="156" t="s">
        <v>278</v>
      </c>
      <c r="C22" s="157" t="s">
        <v>279</v>
      </c>
      <c r="D22" s="160">
        <v>298000</v>
      </c>
      <c r="E22" s="159"/>
      <c r="F22" s="10"/>
      <c r="G22" s="10"/>
      <c r="H22" s="10"/>
      <c r="I22" s="10"/>
      <c r="J22" s="10"/>
      <c r="K22" s="10"/>
    </row>
    <row r="23" spans="1:11" ht="21.75">
      <c r="A23" s="21"/>
      <c r="B23" s="156" t="s">
        <v>135</v>
      </c>
      <c r="C23" s="157" t="s">
        <v>136</v>
      </c>
      <c r="D23" s="160">
        <v>23940</v>
      </c>
      <c r="E23" s="159"/>
      <c r="F23" s="10"/>
      <c r="G23" s="10"/>
      <c r="H23" s="10"/>
      <c r="I23" s="10"/>
      <c r="J23" s="10"/>
      <c r="K23" s="10"/>
    </row>
    <row r="24" spans="1:11" ht="21.75">
      <c r="A24" s="21"/>
      <c r="B24" s="156" t="s">
        <v>27</v>
      </c>
      <c r="C24" s="157" t="s">
        <v>137</v>
      </c>
      <c r="D24" s="156"/>
      <c r="E24" s="159">
        <v>1917022.6</v>
      </c>
      <c r="F24" s="10"/>
      <c r="G24" s="10"/>
      <c r="H24" s="10"/>
      <c r="I24" s="10"/>
      <c r="J24" s="10"/>
      <c r="K24" s="10"/>
    </row>
    <row r="25" spans="1:11" ht="21.75">
      <c r="A25" s="21"/>
      <c r="B25" s="156" t="s">
        <v>269</v>
      </c>
      <c r="C25" s="157" t="s">
        <v>34</v>
      </c>
      <c r="D25" s="156"/>
      <c r="E25" s="159">
        <v>1652984.07</v>
      </c>
      <c r="F25" s="10"/>
      <c r="G25" s="10"/>
      <c r="H25" s="10"/>
      <c r="I25" s="10"/>
      <c r="J25" s="10"/>
      <c r="K25" s="10"/>
    </row>
    <row r="26" spans="1:11" ht="21.75">
      <c r="A26" s="21"/>
      <c r="B26" s="156" t="s">
        <v>138</v>
      </c>
      <c r="C26" s="157" t="s">
        <v>139</v>
      </c>
      <c r="D26" s="156"/>
      <c r="E26" s="159">
        <v>23940</v>
      </c>
      <c r="F26" s="10"/>
      <c r="G26" s="10"/>
      <c r="H26" s="10"/>
      <c r="I26" s="10"/>
      <c r="J26" s="10"/>
      <c r="K26" s="10"/>
    </row>
    <row r="27" spans="1:11" ht="21.75">
      <c r="A27" s="21"/>
      <c r="B27" s="156" t="s">
        <v>24</v>
      </c>
      <c r="C27" s="157" t="s">
        <v>42</v>
      </c>
      <c r="D27" s="159"/>
      <c r="E27" s="159">
        <v>8094474.71</v>
      </c>
      <c r="F27" s="10"/>
      <c r="G27" s="10"/>
      <c r="H27" s="10"/>
      <c r="I27" s="10"/>
      <c r="J27" s="10"/>
      <c r="K27" s="10"/>
    </row>
    <row r="28" spans="1:11" ht="21.75">
      <c r="A28" s="21"/>
      <c r="B28" s="156" t="s">
        <v>25</v>
      </c>
      <c r="C28" s="157" t="s">
        <v>33</v>
      </c>
      <c r="D28" s="159"/>
      <c r="E28" s="159">
        <v>8758916.5</v>
      </c>
      <c r="F28" s="10"/>
      <c r="G28" s="10"/>
      <c r="H28" s="10"/>
      <c r="I28" s="10"/>
      <c r="J28" s="10"/>
      <c r="K28" s="10"/>
    </row>
    <row r="29" spans="1:11" ht="22.5" thickBot="1">
      <c r="A29" s="21"/>
      <c r="B29" s="161"/>
      <c r="C29" s="161"/>
      <c r="D29" s="162">
        <f>SUM(D7:D28)</f>
        <v>20447337.88</v>
      </c>
      <c r="E29" s="163">
        <f>SUM(E23:E28)</f>
        <v>20447337.88</v>
      </c>
      <c r="F29" s="10"/>
      <c r="G29" s="10"/>
      <c r="H29" s="10"/>
      <c r="I29" s="10"/>
      <c r="J29" s="10"/>
      <c r="K29" s="10"/>
    </row>
    <row r="30" spans="1:11" ht="22.5" thickTop="1">
      <c r="A30" s="21"/>
      <c r="B30" s="26"/>
      <c r="C30" s="26"/>
      <c r="D30" s="164"/>
      <c r="E30" s="165"/>
      <c r="F30" s="10"/>
      <c r="G30" s="10"/>
      <c r="H30" s="10"/>
      <c r="I30" s="10"/>
      <c r="J30" s="10"/>
      <c r="K30" s="10"/>
    </row>
    <row r="31" spans="1:11" ht="21">
      <c r="A31" s="10"/>
      <c r="B31" s="25"/>
      <c r="C31" s="25"/>
      <c r="D31" s="25"/>
      <c r="E31" s="25"/>
      <c r="F31" s="10"/>
      <c r="G31" s="10"/>
      <c r="H31" s="10"/>
      <c r="I31" s="10"/>
      <c r="J31" s="10"/>
      <c r="K31" s="10"/>
    </row>
    <row r="32" spans="1:11" ht="23.25">
      <c r="A32" s="10"/>
      <c r="B32" s="119"/>
      <c r="C32" s="115"/>
      <c r="D32" s="116"/>
      <c r="E32" s="149"/>
      <c r="F32" s="13"/>
      <c r="G32" s="39"/>
      <c r="H32" s="12"/>
      <c r="I32" s="10"/>
      <c r="J32" s="10"/>
      <c r="K32" s="10"/>
    </row>
    <row r="33" spans="1:11" ht="23.25">
      <c r="A33" s="10"/>
      <c r="B33" s="120"/>
      <c r="C33" s="115"/>
      <c r="D33" s="116"/>
      <c r="E33" s="149"/>
      <c r="F33" s="13"/>
      <c r="G33" s="39"/>
      <c r="H33" s="12"/>
      <c r="I33" s="10"/>
      <c r="J33" s="10"/>
      <c r="K33" s="10"/>
    </row>
    <row r="34" spans="1:11" ht="23.25">
      <c r="A34" s="10"/>
      <c r="B34" s="121" t="s">
        <v>270</v>
      </c>
      <c r="C34" s="122"/>
      <c r="D34" s="123"/>
      <c r="E34" s="166"/>
      <c r="F34" s="10"/>
      <c r="G34" s="40"/>
      <c r="H34" s="12"/>
      <c r="I34" s="10"/>
      <c r="J34" s="10"/>
      <c r="K34" s="10"/>
    </row>
    <row r="35" spans="1:11" ht="23.25">
      <c r="A35" s="10"/>
      <c r="B35" s="121" t="s">
        <v>141</v>
      </c>
      <c r="C35" s="122"/>
      <c r="D35" s="123"/>
      <c r="E35" s="167"/>
      <c r="F35" s="10"/>
      <c r="G35" s="38"/>
      <c r="H35" s="38"/>
      <c r="I35" s="10"/>
      <c r="J35" s="10"/>
      <c r="K35" s="10"/>
    </row>
    <row r="36" spans="1:11" ht="23.25">
      <c r="A36" s="10"/>
      <c r="B36" s="121" t="s">
        <v>271</v>
      </c>
      <c r="C36" s="122"/>
      <c r="D36" s="123"/>
      <c r="E36" s="167"/>
      <c r="F36" s="10"/>
      <c r="G36" s="38"/>
      <c r="H36" s="41"/>
      <c r="I36" s="10"/>
      <c r="J36" s="10"/>
      <c r="K36" s="10"/>
    </row>
    <row r="37" spans="1:11" ht="18.75">
      <c r="A37" s="10"/>
      <c r="B37" s="168"/>
      <c r="C37" s="168"/>
      <c r="D37" s="168"/>
      <c r="E37" s="168"/>
      <c r="F37" s="10"/>
      <c r="G37" s="10"/>
      <c r="H37" s="10"/>
      <c r="I37" s="10"/>
      <c r="J37" s="10"/>
      <c r="K37" s="10"/>
    </row>
    <row r="38" spans="1:11" ht="21">
      <c r="A38" s="10"/>
      <c r="B38" s="14"/>
      <c r="C38" s="14"/>
      <c r="D38" s="14"/>
      <c r="E38" s="14"/>
      <c r="F38" s="10"/>
      <c r="G38" s="10"/>
      <c r="H38" s="10"/>
      <c r="I38" s="10"/>
      <c r="J38" s="10"/>
      <c r="K38" s="10"/>
    </row>
    <row r="39" spans="2:5" ht="21">
      <c r="B39" s="27"/>
      <c r="C39" s="14"/>
      <c r="D39" s="14"/>
      <c r="E39" s="14"/>
    </row>
    <row r="40" spans="2:5" ht="22.5">
      <c r="B40" s="436"/>
      <c r="C40" s="436"/>
      <c r="D40" s="436"/>
      <c r="E40" s="14"/>
    </row>
    <row r="41" spans="2:5" ht="21">
      <c r="B41" s="14"/>
      <c r="C41" s="14"/>
      <c r="D41" s="14"/>
      <c r="E41" s="14"/>
    </row>
    <row r="42" spans="2:5" ht="21">
      <c r="B42" s="14"/>
      <c r="C42" s="14"/>
      <c r="D42" s="14"/>
      <c r="E42" s="14"/>
    </row>
    <row r="43" spans="2:5" ht="21">
      <c r="B43" s="14"/>
      <c r="C43" s="14"/>
      <c r="D43" s="14"/>
      <c r="E43" s="14"/>
    </row>
    <row r="44" spans="2:5" ht="21">
      <c r="B44" s="14"/>
      <c r="C44" s="14"/>
      <c r="D44" s="14"/>
      <c r="E44" s="14"/>
    </row>
    <row r="45" spans="2:5" ht="21">
      <c r="B45" s="14"/>
      <c r="C45" s="14"/>
      <c r="D45" s="14"/>
      <c r="E45" s="14"/>
    </row>
    <row r="46" spans="2:5" ht="21">
      <c r="B46" s="14"/>
      <c r="C46" s="14"/>
      <c r="D46" s="14"/>
      <c r="E46" s="14"/>
    </row>
    <row r="47" spans="2:5" ht="21">
      <c r="B47" s="14"/>
      <c r="C47" s="14"/>
      <c r="D47" s="14"/>
      <c r="E47" s="14"/>
    </row>
    <row r="48" spans="2:5" ht="21">
      <c r="B48" s="14"/>
      <c r="C48" s="14"/>
      <c r="D48" s="14"/>
      <c r="E48" s="14"/>
    </row>
    <row r="49" spans="2:5" ht="21">
      <c r="B49" s="14"/>
      <c r="C49" s="14"/>
      <c r="D49" s="14"/>
      <c r="E49" s="14"/>
    </row>
    <row r="50" spans="2:5" ht="21">
      <c r="B50" s="14"/>
      <c r="C50" s="14"/>
      <c r="D50" s="14"/>
      <c r="E50" s="14"/>
    </row>
    <row r="51" spans="2:5" ht="21">
      <c r="B51" s="14"/>
      <c r="C51" s="14"/>
      <c r="D51" s="14"/>
      <c r="E51" s="14"/>
    </row>
    <row r="52" spans="2:5" ht="21">
      <c r="B52" s="14"/>
      <c r="C52" s="14"/>
      <c r="D52" s="14"/>
      <c r="E52" s="14"/>
    </row>
    <row r="53" spans="2:5" ht="21">
      <c r="B53" s="14"/>
      <c r="C53" s="14"/>
      <c r="D53" s="14"/>
      <c r="E53" s="14"/>
    </row>
    <row r="54" spans="2:5" ht="21">
      <c r="B54" s="14"/>
      <c r="C54" s="14"/>
      <c r="D54" s="14"/>
      <c r="E54" s="14"/>
    </row>
    <row r="55" spans="2:5" ht="21">
      <c r="B55" s="14"/>
      <c r="C55" s="14"/>
      <c r="D55" s="14"/>
      <c r="E55" s="14"/>
    </row>
    <row r="56" spans="2:5" ht="21">
      <c r="B56" s="14"/>
      <c r="C56" s="14"/>
      <c r="D56" s="14"/>
      <c r="E56" s="14"/>
    </row>
    <row r="57" spans="2:5" ht="21">
      <c r="B57" s="14"/>
      <c r="C57" s="14"/>
      <c r="D57" s="14"/>
      <c r="E57" s="14"/>
    </row>
    <row r="58" spans="2:5" ht="21">
      <c r="B58" s="14"/>
      <c r="C58" s="14"/>
      <c r="D58" s="14"/>
      <c r="E58" s="14"/>
    </row>
    <row r="59" spans="2:5" ht="21">
      <c r="B59" s="14"/>
      <c r="C59" s="14"/>
      <c r="D59" s="14"/>
      <c r="E59" s="14"/>
    </row>
    <row r="60" spans="2:5" ht="21">
      <c r="B60" s="14"/>
      <c r="C60" s="14"/>
      <c r="D60" s="14"/>
      <c r="E60" s="14"/>
    </row>
    <row r="61" spans="2:5" ht="21">
      <c r="B61" s="14"/>
      <c r="C61" s="14"/>
      <c r="D61" s="14"/>
      <c r="E61" s="14"/>
    </row>
    <row r="62" spans="2:5" ht="21">
      <c r="B62" s="14"/>
      <c r="C62" s="14"/>
      <c r="D62" s="14"/>
      <c r="E62" s="14"/>
    </row>
    <row r="63" spans="2:5" ht="21">
      <c r="B63" s="14"/>
      <c r="C63" s="14"/>
      <c r="D63" s="14"/>
      <c r="E63" s="14"/>
    </row>
    <row r="64" spans="2:5" ht="21">
      <c r="B64" s="14"/>
      <c r="C64" s="14"/>
      <c r="D64" s="14"/>
      <c r="E64" s="14"/>
    </row>
    <row r="65" spans="2:5" ht="21">
      <c r="B65" s="14"/>
      <c r="C65" s="14"/>
      <c r="D65" s="14"/>
      <c r="E65" s="14"/>
    </row>
    <row r="66" spans="2:5" ht="21">
      <c r="B66" s="14"/>
      <c r="C66" s="14"/>
      <c r="D66" s="14"/>
      <c r="E66" s="14"/>
    </row>
    <row r="67" spans="2:5" ht="21">
      <c r="B67" s="14"/>
      <c r="C67" s="14"/>
      <c r="D67" s="14"/>
      <c r="E67" s="14"/>
    </row>
    <row r="68" spans="2:5" ht="21">
      <c r="B68" s="14"/>
      <c r="C68" s="14"/>
      <c r="D68" s="14"/>
      <c r="E68" s="14"/>
    </row>
    <row r="69" spans="2:5" ht="21">
      <c r="B69" s="14"/>
      <c r="C69" s="14"/>
      <c r="D69" s="14"/>
      <c r="E69" s="14"/>
    </row>
    <row r="70" spans="2:5" ht="21">
      <c r="B70" s="14"/>
      <c r="C70" s="14"/>
      <c r="D70" s="14"/>
      <c r="E70" s="14"/>
    </row>
    <row r="71" spans="2:5" ht="21">
      <c r="B71" s="14"/>
      <c r="C71" s="14"/>
      <c r="D71" s="14"/>
      <c r="E71" s="14"/>
    </row>
    <row r="72" spans="2:5" ht="21">
      <c r="B72" s="14"/>
      <c r="C72" s="14"/>
      <c r="D72" s="14"/>
      <c r="E72" s="14"/>
    </row>
    <row r="73" spans="2:5" ht="21">
      <c r="B73" s="14"/>
      <c r="C73" s="14"/>
      <c r="D73" s="14"/>
      <c r="E73" s="14"/>
    </row>
    <row r="74" spans="2:5" ht="21">
      <c r="B74" s="14"/>
      <c r="C74" s="14"/>
      <c r="D74" s="14"/>
      <c r="E74" s="14"/>
    </row>
    <row r="75" spans="2:5" ht="21">
      <c r="B75" s="14"/>
      <c r="C75" s="14"/>
      <c r="D75" s="14"/>
      <c r="E75" s="14"/>
    </row>
    <row r="76" spans="2:5" ht="21">
      <c r="B76" s="14"/>
      <c r="C76" s="14"/>
      <c r="D76" s="14"/>
      <c r="E76" s="14"/>
    </row>
    <row r="77" spans="2:5" ht="21">
      <c r="B77" s="14"/>
      <c r="C77" s="14"/>
      <c r="D77" s="14"/>
      <c r="E77" s="14"/>
    </row>
    <row r="78" spans="2:5" ht="21">
      <c r="B78" s="14"/>
      <c r="C78" s="14"/>
      <c r="D78" s="14"/>
      <c r="E78" s="14"/>
    </row>
    <row r="79" spans="2:5" ht="21">
      <c r="B79" s="14"/>
      <c r="C79" s="14"/>
      <c r="D79" s="14"/>
      <c r="E79" s="14"/>
    </row>
    <row r="80" spans="2:5" ht="21">
      <c r="B80" s="14"/>
      <c r="C80" s="14"/>
      <c r="D80" s="14"/>
      <c r="E80" s="14"/>
    </row>
    <row r="81" spans="2:5" ht="21">
      <c r="B81" s="14"/>
      <c r="C81" s="14"/>
      <c r="D81" s="14"/>
      <c r="E81" s="14"/>
    </row>
    <row r="82" spans="2:5" ht="21">
      <c r="B82" s="14"/>
      <c r="C82" s="14"/>
      <c r="D82" s="14"/>
      <c r="E82" s="14"/>
    </row>
    <row r="83" spans="2:5" ht="21">
      <c r="B83" s="14"/>
      <c r="C83" s="14"/>
      <c r="D83" s="14"/>
      <c r="E83" s="14"/>
    </row>
    <row r="84" spans="2:5" ht="21">
      <c r="B84" s="14"/>
      <c r="C84" s="14"/>
      <c r="D84" s="14"/>
      <c r="E84" s="14"/>
    </row>
    <row r="85" spans="2:5" ht="21">
      <c r="B85" s="14"/>
      <c r="C85" s="14"/>
      <c r="D85" s="14"/>
      <c r="E85" s="14"/>
    </row>
    <row r="86" spans="2:5" ht="21">
      <c r="B86" s="14"/>
      <c r="C86" s="14"/>
      <c r="D86" s="14"/>
      <c r="E86" s="14"/>
    </row>
    <row r="87" spans="2:5" ht="21">
      <c r="B87" s="14"/>
      <c r="C87" s="14"/>
      <c r="D87" s="14"/>
      <c r="E87" s="14"/>
    </row>
    <row r="88" spans="2:5" ht="21">
      <c r="B88" s="14"/>
      <c r="C88" s="14"/>
      <c r="D88" s="14"/>
      <c r="E88" s="14"/>
    </row>
    <row r="89" spans="2:5" ht="21">
      <c r="B89" s="14"/>
      <c r="C89" s="14"/>
      <c r="D89" s="14"/>
      <c r="E89" s="14"/>
    </row>
    <row r="90" spans="2:5" ht="21">
      <c r="B90" s="14"/>
      <c r="C90" s="14"/>
      <c r="D90" s="14"/>
      <c r="E90" s="14"/>
    </row>
    <row r="91" spans="2:5" ht="21">
      <c r="B91" s="14"/>
      <c r="C91" s="14"/>
      <c r="D91" s="14"/>
      <c r="E91" s="14"/>
    </row>
    <row r="92" spans="2:5" ht="21">
      <c r="B92" s="14"/>
      <c r="C92" s="14"/>
      <c r="D92" s="14"/>
      <c r="E92" s="14"/>
    </row>
    <row r="93" spans="2:5" ht="21">
      <c r="B93" s="14"/>
      <c r="C93" s="14"/>
      <c r="D93" s="14"/>
      <c r="E93" s="14"/>
    </row>
    <row r="94" spans="2:5" ht="21">
      <c r="B94" s="14"/>
      <c r="C94" s="14"/>
      <c r="D94" s="14"/>
      <c r="E94" s="14"/>
    </row>
    <row r="95" spans="2:5" ht="21">
      <c r="B95" s="14"/>
      <c r="C95" s="14"/>
      <c r="D95" s="14"/>
      <c r="E95" s="14"/>
    </row>
    <row r="96" spans="2:5" ht="21">
      <c r="B96" s="14"/>
      <c r="C96" s="14"/>
      <c r="D96" s="14"/>
      <c r="E96" s="14"/>
    </row>
    <row r="97" spans="2:5" ht="21">
      <c r="B97" s="14"/>
      <c r="C97" s="14"/>
      <c r="D97" s="14"/>
      <c r="E97" s="14"/>
    </row>
    <row r="98" spans="2:5" ht="21">
      <c r="B98" s="14"/>
      <c r="C98" s="14"/>
      <c r="D98" s="14"/>
      <c r="E98" s="14"/>
    </row>
    <row r="99" spans="2:5" ht="21">
      <c r="B99" s="14"/>
      <c r="C99" s="14"/>
      <c r="D99" s="14"/>
      <c r="E99" s="14"/>
    </row>
    <row r="100" spans="2:5" ht="21">
      <c r="B100" s="14"/>
      <c r="C100" s="14"/>
      <c r="D100" s="14"/>
      <c r="E100" s="14"/>
    </row>
    <row r="101" spans="2:5" ht="21">
      <c r="B101" s="14"/>
      <c r="C101" s="14"/>
      <c r="D101" s="14"/>
      <c r="E101" s="14"/>
    </row>
    <row r="102" spans="2:5" ht="21">
      <c r="B102" s="14"/>
      <c r="C102" s="14"/>
      <c r="D102" s="14"/>
      <c r="E102" s="14"/>
    </row>
    <row r="103" spans="2:5" ht="21">
      <c r="B103" s="14"/>
      <c r="C103" s="14"/>
      <c r="D103" s="14"/>
      <c r="E103" s="14"/>
    </row>
    <row r="104" spans="2:5" ht="21">
      <c r="B104" s="14"/>
      <c r="C104" s="14"/>
      <c r="D104" s="14"/>
      <c r="E104" s="14"/>
    </row>
    <row r="105" spans="2:5" ht="21">
      <c r="B105" s="14"/>
      <c r="C105" s="14"/>
      <c r="D105" s="14"/>
      <c r="E105" s="14"/>
    </row>
    <row r="106" spans="2:5" ht="21">
      <c r="B106" s="14"/>
      <c r="C106" s="14"/>
      <c r="D106" s="14"/>
      <c r="E106" s="14"/>
    </row>
    <row r="107" spans="2:5" ht="21">
      <c r="B107" s="14"/>
      <c r="C107" s="14"/>
      <c r="D107" s="14"/>
      <c r="E107" s="14"/>
    </row>
    <row r="108" spans="2:5" ht="21">
      <c r="B108" s="14"/>
      <c r="C108" s="14"/>
      <c r="D108" s="14"/>
      <c r="E108" s="14"/>
    </row>
    <row r="109" spans="2:5" ht="21">
      <c r="B109" s="14"/>
      <c r="C109" s="14"/>
      <c r="D109" s="14"/>
      <c r="E109" s="14"/>
    </row>
    <row r="110" spans="2:5" ht="21">
      <c r="B110" s="14"/>
      <c r="C110" s="14"/>
      <c r="D110" s="14"/>
      <c r="E110" s="14"/>
    </row>
    <row r="111" spans="2:5" ht="14.25">
      <c r="B111" s="10"/>
      <c r="C111" s="10"/>
      <c r="D111" s="10"/>
      <c r="E111" s="10"/>
    </row>
    <row r="112" spans="2:5" ht="14.25">
      <c r="B112" s="10"/>
      <c r="C112" s="10"/>
      <c r="D112" s="10"/>
      <c r="E112" s="10"/>
    </row>
    <row r="113" spans="2:5" ht="14.25">
      <c r="B113" s="10"/>
      <c r="C113" s="10"/>
      <c r="D113" s="10"/>
      <c r="E113" s="10"/>
    </row>
    <row r="114" spans="2:5" ht="14.25">
      <c r="B114" s="10"/>
      <c r="C114" s="10"/>
      <c r="D114" s="10"/>
      <c r="E114" s="10"/>
    </row>
    <row r="115" spans="2:5" ht="14.25">
      <c r="B115" s="10"/>
      <c r="C115" s="10"/>
      <c r="D115" s="10"/>
      <c r="E115" s="10"/>
    </row>
    <row r="116" spans="2:5" ht="14.25">
      <c r="B116" s="10"/>
      <c r="C116" s="10"/>
      <c r="D116" s="10"/>
      <c r="E116" s="10"/>
    </row>
    <row r="117" spans="2:5" ht="14.25">
      <c r="B117" s="10"/>
      <c r="C117" s="10"/>
      <c r="D117" s="10"/>
      <c r="E117" s="10"/>
    </row>
    <row r="118" spans="2:5" ht="14.25">
      <c r="B118" s="10"/>
      <c r="C118" s="10"/>
      <c r="D118" s="10"/>
      <c r="E118" s="10"/>
    </row>
    <row r="119" spans="2:5" ht="14.25">
      <c r="B119" s="10"/>
      <c r="C119" s="10"/>
      <c r="D119" s="10"/>
      <c r="E119" s="10"/>
    </row>
    <row r="120" spans="2:5" ht="14.25">
      <c r="B120" s="10"/>
      <c r="C120" s="10"/>
      <c r="D120" s="10"/>
      <c r="E120" s="10"/>
    </row>
    <row r="121" spans="2:5" ht="14.25">
      <c r="B121" s="10"/>
      <c r="C121" s="10"/>
      <c r="D121" s="10"/>
      <c r="E121" s="10"/>
    </row>
    <row r="122" spans="2:5" ht="14.25">
      <c r="B122" s="10"/>
      <c r="C122" s="10"/>
      <c r="D122" s="10"/>
      <c r="E122" s="10"/>
    </row>
    <row r="123" spans="2:5" ht="14.25">
      <c r="B123" s="10"/>
      <c r="C123" s="10"/>
      <c r="D123" s="10"/>
      <c r="E123" s="10"/>
    </row>
    <row r="124" spans="2:5" ht="14.25">
      <c r="B124" s="10"/>
      <c r="C124" s="10"/>
      <c r="D124" s="10"/>
      <c r="E124" s="10"/>
    </row>
    <row r="125" spans="2:5" ht="14.25">
      <c r="B125" s="10"/>
      <c r="C125" s="10"/>
      <c r="D125" s="10"/>
      <c r="E125" s="10"/>
    </row>
    <row r="126" spans="2:5" ht="14.25">
      <c r="B126" s="10"/>
      <c r="C126" s="10"/>
      <c r="D126" s="10"/>
      <c r="E126" s="10"/>
    </row>
    <row r="127" spans="2:5" ht="14.25">
      <c r="B127" s="10"/>
      <c r="C127" s="10"/>
      <c r="D127" s="10"/>
      <c r="E127" s="10"/>
    </row>
    <row r="128" spans="2:5" ht="14.25">
      <c r="B128" s="10"/>
      <c r="C128" s="10"/>
      <c r="D128" s="10"/>
      <c r="E128" s="10"/>
    </row>
    <row r="129" spans="2:5" ht="14.25">
      <c r="B129" s="10"/>
      <c r="C129" s="10"/>
      <c r="D129" s="10"/>
      <c r="E129" s="10"/>
    </row>
    <row r="130" spans="2:5" ht="14.25">
      <c r="B130" s="10"/>
      <c r="C130" s="10"/>
      <c r="D130" s="10"/>
      <c r="E130" s="10"/>
    </row>
    <row r="131" spans="2:5" ht="14.25">
      <c r="B131" s="10"/>
      <c r="C131" s="10"/>
      <c r="D131" s="10"/>
      <c r="E131" s="10"/>
    </row>
    <row r="132" spans="2:5" ht="14.25">
      <c r="B132" s="10"/>
      <c r="C132" s="10"/>
      <c r="D132" s="10"/>
      <c r="E132" s="10"/>
    </row>
    <row r="133" spans="2:5" ht="14.25">
      <c r="B133" s="10"/>
      <c r="C133" s="10"/>
      <c r="D133" s="10"/>
      <c r="E133" s="10"/>
    </row>
    <row r="134" spans="2:5" ht="14.25">
      <c r="B134" s="10"/>
      <c r="C134" s="10"/>
      <c r="D134" s="10"/>
      <c r="E134" s="10"/>
    </row>
    <row r="135" spans="2:5" ht="14.25">
      <c r="B135" s="10"/>
      <c r="C135" s="10"/>
      <c r="D135" s="10"/>
      <c r="E135" s="10"/>
    </row>
    <row r="136" spans="2:5" ht="14.25">
      <c r="B136" s="10"/>
      <c r="C136" s="10"/>
      <c r="D136" s="10"/>
      <c r="E136" s="10"/>
    </row>
    <row r="137" spans="2:5" ht="14.25">
      <c r="B137" s="10"/>
      <c r="C137" s="10"/>
      <c r="D137" s="10"/>
      <c r="E137" s="10"/>
    </row>
    <row r="138" spans="2:5" ht="14.25">
      <c r="B138" s="10"/>
      <c r="C138" s="10"/>
      <c r="D138" s="10"/>
      <c r="E138" s="10"/>
    </row>
    <row r="139" spans="2:5" ht="14.25">
      <c r="B139" s="10"/>
      <c r="C139" s="10"/>
      <c r="D139" s="10"/>
      <c r="E139" s="10"/>
    </row>
    <row r="140" spans="2:5" ht="14.25">
      <c r="B140" s="10"/>
      <c r="C140" s="10"/>
      <c r="D140" s="10"/>
      <c r="E140" s="10"/>
    </row>
    <row r="141" spans="2:5" ht="14.25">
      <c r="B141" s="10"/>
      <c r="C141" s="10"/>
      <c r="D141" s="10"/>
      <c r="E141" s="10"/>
    </row>
    <row r="142" spans="2:5" ht="14.25">
      <c r="B142" s="10"/>
      <c r="C142" s="10"/>
      <c r="D142" s="10"/>
      <c r="E142" s="10"/>
    </row>
    <row r="143" spans="2:5" ht="14.25">
      <c r="B143" s="10"/>
      <c r="C143" s="10"/>
      <c r="D143" s="10"/>
      <c r="E143" s="10"/>
    </row>
    <row r="144" spans="2:5" ht="14.25">
      <c r="B144" s="10"/>
      <c r="C144" s="10"/>
      <c r="D144" s="10"/>
      <c r="E144" s="10"/>
    </row>
    <row r="145" spans="2:5" ht="14.25">
      <c r="B145" s="10"/>
      <c r="C145" s="10"/>
      <c r="D145" s="10"/>
      <c r="E145" s="10"/>
    </row>
    <row r="146" spans="2:5" ht="14.25">
      <c r="B146" s="10"/>
      <c r="C146" s="10"/>
      <c r="D146" s="10"/>
      <c r="E146" s="10"/>
    </row>
    <row r="147" spans="2:5" ht="14.25">
      <c r="B147" s="10"/>
      <c r="C147" s="10"/>
      <c r="D147" s="10"/>
      <c r="E147" s="10"/>
    </row>
    <row r="148" spans="2:5" ht="14.25">
      <c r="B148" s="10"/>
      <c r="C148" s="10"/>
      <c r="D148" s="10"/>
      <c r="E148" s="10"/>
    </row>
    <row r="149" spans="2:5" ht="14.25">
      <c r="B149" s="10"/>
      <c r="C149" s="10"/>
      <c r="D149" s="10"/>
      <c r="E149" s="10"/>
    </row>
    <row r="150" spans="2:5" ht="14.25">
      <c r="B150" s="10"/>
      <c r="C150" s="10"/>
      <c r="D150" s="10"/>
      <c r="E150" s="10"/>
    </row>
    <row r="151" spans="2:5" ht="14.25">
      <c r="B151" s="10"/>
      <c r="C151" s="10"/>
      <c r="D151" s="10"/>
      <c r="E151" s="10"/>
    </row>
    <row r="152" spans="2:5" ht="14.25">
      <c r="B152" s="10"/>
      <c r="C152" s="10"/>
      <c r="D152" s="10"/>
      <c r="E152" s="10"/>
    </row>
    <row r="153" spans="2:5" ht="14.25">
      <c r="B153" s="10"/>
      <c r="C153" s="10"/>
      <c r="D153" s="10"/>
      <c r="E153" s="10"/>
    </row>
    <row r="154" spans="2:5" ht="14.25">
      <c r="B154" s="10"/>
      <c r="C154" s="10"/>
      <c r="D154" s="10"/>
      <c r="E154" s="10"/>
    </row>
    <row r="155" spans="2:5" ht="14.25">
      <c r="B155" s="10"/>
      <c r="C155" s="10"/>
      <c r="D155" s="10"/>
      <c r="E155" s="10"/>
    </row>
    <row r="156" spans="2:5" ht="14.25">
      <c r="B156" s="10"/>
      <c r="C156" s="10"/>
      <c r="D156" s="10"/>
      <c r="E156" s="10"/>
    </row>
    <row r="157" spans="2:5" ht="14.25">
      <c r="B157" s="10"/>
      <c r="C157" s="10"/>
      <c r="D157" s="10"/>
      <c r="E157" s="10"/>
    </row>
    <row r="158" spans="2:5" ht="14.25">
      <c r="B158" s="10"/>
      <c r="C158" s="10"/>
      <c r="D158" s="10"/>
      <c r="E158" s="10"/>
    </row>
    <row r="159" spans="2:5" ht="14.25">
      <c r="B159" s="10"/>
      <c r="C159" s="10"/>
      <c r="D159" s="10"/>
      <c r="E159" s="10"/>
    </row>
    <row r="160" spans="2:5" ht="14.25">
      <c r="B160" s="10"/>
      <c r="C160" s="10"/>
      <c r="D160" s="10"/>
      <c r="E160" s="10"/>
    </row>
    <row r="161" spans="2:5" ht="14.25">
      <c r="B161" s="10"/>
      <c r="C161" s="10"/>
      <c r="D161" s="10"/>
      <c r="E161" s="10"/>
    </row>
    <row r="162" spans="2:5" ht="14.25">
      <c r="B162" s="10"/>
      <c r="C162" s="10"/>
      <c r="D162" s="10"/>
      <c r="E162" s="10"/>
    </row>
    <row r="163" spans="2:5" ht="14.25">
      <c r="B163" s="10"/>
      <c r="C163" s="10"/>
      <c r="D163" s="10"/>
      <c r="E163" s="10"/>
    </row>
    <row r="164" spans="2:5" ht="14.25">
      <c r="B164" s="10"/>
      <c r="C164" s="10"/>
      <c r="D164" s="10"/>
      <c r="E164" s="10"/>
    </row>
    <row r="165" spans="2:5" ht="14.25">
      <c r="B165" s="10"/>
      <c r="C165" s="10"/>
      <c r="D165" s="10"/>
      <c r="E165" s="10"/>
    </row>
    <row r="166" spans="2:5" ht="14.25">
      <c r="B166" s="10"/>
      <c r="C166" s="10"/>
      <c r="D166" s="10"/>
      <c r="E166" s="10"/>
    </row>
    <row r="167" spans="2:5" ht="14.25">
      <c r="B167" s="10"/>
      <c r="C167" s="10"/>
      <c r="D167" s="10"/>
      <c r="E167" s="10"/>
    </row>
    <row r="168" spans="2:5" ht="14.25">
      <c r="B168" s="10"/>
      <c r="C168" s="10"/>
      <c r="D168" s="10"/>
      <c r="E168" s="10"/>
    </row>
    <row r="169" spans="2:5" ht="14.25">
      <c r="B169" s="10"/>
      <c r="C169" s="10"/>
      <c r="D169" s="10"/>
      <c r="E169" s="10"/>
    </row>
    <row r="170" spans="2:5" ht="14.25">
      <c r="B170" s="10"/>
      <c r="C170" s="10"/>
      <c r="D170" s="10"/>
      <c r="E170" s="10"/>
    </row>
    <row r="171" spans="2:5" ht="14.25">
      <c r="B171" s="10"/>
      <c r="C171" s="10"/>
      <c r="D171" s="10"/>
      <c r="E171" s="10"/>
    </row>
    <row r="172" spans="2:5" ht="14.25">
      <c r="B172" s="10"/>
      <c r="C172" s="10"/>
      <c r="D172" s="10"/>
      <c r="E172" s="10"/>
    </row>
    <row r="173" spans="2:5" ht="14.25">
      <c r="B173" s="10"/>
      <c r="C173" s="10"/>
      <c r="D173" s="10"/>
      <c r="E173" s="10"/>
    </row>
    <row r="174" spans="2:5" ht="14.25">
      <c r="B174" s="10"/>
      <c r="C174" s="10"/>
      <c r="D174" s="10"/>
      <c r="E174" s="10"/>
    </row>
    <row r="175" spans="2:5" ht="14.25">
      <c r="B175" s="10"/>
      <c r="C175" s="10"/>
      <c r="D175" s="10"/>
      <c r="E175" s="10"/>
    </row>
    <row r="176" spans="2:5" ht="14.25">
      <c r="B176" s="10"/>
      <c r="C176" s="10"/>
      <c r="D176" s="10"/>
      <c r="E176" s="10"/>
    </row>
    <row r="177" spans="2:5" ht="14.25">
      <c r="B177" s="10"/>
      <c r="C177" s="10"/>
      <c r="D177" s="10"/>
      <c r="E177" s="10"/>
    </row>
    <row r="178" spans="2:5" ht="14.25">
      <c r="B178" s="10"/>
      <c r="C178" s="10"/>
      <c r="D178" s="10"/>
      <c r="E178" s="10"/>
    </row>
    <row r="179" spans="2:5" ht="14.25">
      <c r="B179" s="10"/>
      <c r="C179" s="10"/>
      <c r="D179" s="10"/>
      <c r="E179" s="10"/>
    </row>
    <row r="180" spans="2:5" ht="14.25">
      <c r="B180" s="10"/>
      <c r="C180" s="10"/>
      <c r="D180" s="10"/>
      <c r="E180" s="10"/>
    </row>
    <row r="181" spans="2:5" ht="14.25">
      <c r="B181" s="10"/>
      <c r="C181" s="10"/>
      <c r="D181" s="10"/>
      <c r="E181" s="10"/>
    </row>
    <row r="182" spans="2:5" ht="14.25">
      <c r="B182" s="10"/>
      <c r="C182" s="10"/>
      <c r="D182" s="10"/>
      <c r="E182" s="10"/>
    </row>
    <row r="183" spans="2:5" ht="14.25">
      <c r="B183" s="10"/>
      <c r="C183" s="10"/>
      <c r="D183" s="10"/>
      <c r="E183" s="10"/>
    </row>
    <row r="184" spans="2:5" ht="14.25">
      <c r="B184" s="10"/>
      <c r="C184" s="10"/>
      <c r="D184" s="10"/>
      <c r="E184" s="10"/>
    </row>
    <row r="185" spans="2:5" ht="14.25">
      <c r="B185" s="10"/>
      <c r="C185" s="10"/>
      <c r="D185" s="10"/>
      <c r="E185" s="10"/>
    </row>
    <row r="186" spans="2:5" ht="14.25">
      <c r="B186" s="10"/>
      <c r="C186" s="10"/>
      <c r="D186" s="10"/>
      <c r="E186" s="10"/>
    </row>
    <row r="187" spans="2:5" ht="14.25">
      <c r="B187" s="10"/>
      <c r="C187" s="10"/>
      <c r="D187" s="10"/>
      <c r="E187" s="10"/>
    </row>
    <row r="188" spans="2:5" ht="14.25">
      <c r="B188" s="10"/>
      <c r="C188" s="10"/>
      <c r="D188" s="10"/>
      <c r="E188" s="10"/>
    </row>
    <row r="189" spans="2:5" ht="14.25">
      <c r="B189" s="10"/>
      <c r="C189" s="10"/>
      <c r="D189" s="10"/>
      <c r="E189" s="10"/>
    </row>
    <row r="190" spans="2:5" ht="14.25">
      <c r="B190" s="10"/>
      <c r="C190" s="10"/>
      <c r="D190" s="10"/>
      <c r="E190" s="10"/>
    </row>
    <row r="191" spans="2:5" ht="14.25">
      <c r="B191" s="10"/>
      <c r="C191" s="10"/>
      <c r="D191" s="10"/>
      <c r="E191" s="10"/>
    </row>
    <row r="192" spans="2:5" ht="14.25">
      <c r="B192" s="10"/>
      <c r="C192" s="10"/>
      <c r="D192" s="10"/>
      <c r="E192" s="10"/>
    </row>
    <row r="193" spans="2:5" ht="14.25">
      <c r="B193" s="10"/>
      <c r="C193" s="10"/>
      <c r="D193" s="10"/>
      <c r="E193" s="10"/>
    </row>
    <row r="194" spans="2:5" ht="14.25">
      <c r="B194" s="10"/>
      <c r="C194" s="10"/>
      <c r="D194" s="10"/>
      <c r="E194" s="10"/>
    </row>
    <row r="195" spans="2:5" ht="14.25">
      <c r="B195" s="10"/>
      <c r="C195" s="10"/>
      <c r="D195" s="10"/>
      <c r="E195" s="10"/>
    </row>
    <row r="196" spans="2:5" ht="14.25">
      <c r="B196" s="10"/>
      <c r="C196" s="10"/>
      <c r="D196" s="10"/>
      <c r="E196" s="10"/>
    </row>
    <row r="197" spans="2:5" ht="14.25">
      <c r="B197" s="10"/>
      <c r="C197" s="10"/>
      <c r="D197" s="10"/>
      <c r="E197" s="10"/>
    </row>
    <row r="198" spans="2:5" ht="14.25">
      <c r="B198" s="10"/>
      <c r="C198" s="10"/>
      <c r="D198" s="10"/>
      <c r="E198" s="10"/>
    </row>
    <row r="199" spans="2:5" ht="14.25">
      <c r="B199" s="10"/>
      <c r="C199" s="10"/>
      <c r="D199" s="10"/>
      <c r="E199" s="10"/>
    </row>
    <row r="200" spans="2:5" ht="14.25">
      <c r="B200" s="10"/>
      <c r="C200" s="10"/>
      <c r="D200" s="10"/>
      <c r="E200" s="10"/>
    </row>
    <row r="201" spans="2:5" ht="14.25">
      <c r="B201" s="10"/>
      <c r="C201" s="10"/>
      <c r="D201" s="10"/>
      <c r="E201" s="10"/>
    </row>
    <row r="202" spans="2:5" ht="14.25">
      <c r="B202" s="10"/>
      <c r="C202" s="10"/>
      <c r="D202" s="10"/>
      <c r="E202" s="10"/>
    </row>
    <row r="203" spans="2:5" ht="14.25">
      <c r="B203" s="10"/>
      <c r="C203" s="10"/>
      <c r="D203" s="10"/>
      <c r="E203" s="10"/>
    </row>
    <row r="204" spans="2:5" ht="14.25">
      <c r="B204" s="10"/>
      <c r="C204" s="10"/>
      <c r="D204" s="10"/>
      <c r="E204" s="10"/>
    </row>
    <row r="205" spans="2:5" ht="14.25">
      <c r="B205" s="10"/>
      <c r="C205" s="10"/>
      <c r="D205" s="10"/>
      <c r="E205" s="10"/>
    </row>
    <row r="206" spans="2:5" ht="14.25">
      <c r="B206" s="10"/>
      <c r="C206" s="10"/>
      <c r="D206" s="10"/>
      <c r="E206" s="10"/>
    </row>
    <row r="207" spans="2:5" ht="14.25">
      <c r="B207" s="10"/>
      <c r="C207" s="10"/>
      <c r="D207" s="10"/>
      <c r="E207" s="10"/>
    </row>
    <row r="208" spans="2:5" ht="14.25">
      <c r="B208" s="10"/>
      <c r="C208" s="10"/>
      <c r="D208" s="10"/>
      <c r="E208" s="10"/>
    </row>
    <row r="209" spans="2:5" ht="14.25">
      <c r="B209" s="10"/>
      <c r="C209" s="10"/>
      <c r="D209" s="10"/>
      <c r="E209" s="10"/>
    </row>
    <row r="210" spans="2:5" ht="14.25">
      <c r="B210" s="10"/>
      <c r="C210" s="10"/>
      <c r="D210" s="10"/>
      <c r="E210" s="10"/>
    </row>
    <row r="211" spans="2:5" ht="14.25">
      <c r="B211" s="10"/>
      <c r="C211" s="10"/>
      <c r="D211" s="10"/>
      <c r="E211" s="10"/>
    </row>
    <row r="212" spans="2:5" ht="14.25">
      <c r="B212" s="10"/>
      <c r="C212" s="10"/>
      <c r="D212" s="10"/>
      <c r="E212" s="10"/>
    </row>
    <row r="213" spans="2:5" ht="14.25">
      <c r="B213" s="10"/>
      <c r="C213" s="10"/>
      <c r="D213" s="10"/>
      <c r="E213" s="10"/>
    </row>
    <row r="214" spans="2:5" ht="14.25">
      <c r="B214" s="10"/>
      <c r="C214" s="10"/>
      <c r="D214" s="10"/>
      <c r="E214" s="10"/>
    </row>
    <row r="215" spans="2:5" ht="14.25">
      <c r="B215" s="10"/>
      <c r="C215" s="10"/>
      <c r="D215" s="10"/>
      <c r="E215" s="10"/>
    </row>
    <row r="216" spans="2:5" ht="14.25">
      <c r="B216" s="10"/>
      <c r="C216" s="10"/>
      <c r="D216" s="10"/>
      <c r="E216" s="10"/>
    </row>
    <row r="217" spans="2:5" ht="14.25">
      <c r="B217" s="10"/>
      <c r="C217" s="10"/>
      <c r="D217" s="10"/>
      <c r="E217" s="10"/>
    </row>
    <row r="218" spans="2:5" ht="14.25">
      <c r="B218" s="10"/>
      <c r="C218" s="10"/>
      <c r="D218" s="10"/>
      <c r="E218" s="10"/>
    </row>
    <row r="219" spans="2:5" ht="14.25">
      <c r="B219" s="10"/>
      <c r="C219" s="10"/>
      <c r="D219" s="10"/>
      <c r="E219" s="10"/>
    </row>
    <row r="220" spans="2:5" ht="14.25">
      <c r="B220" s="10"/>
      <c r="C220" s="10"/>
      <c r="D220" s="10"/>
      <c r="E220" s="10"/>
    </row>
    <row r="221" spans="2:5" ht="14.25">
      <c r="B221" s="10"/>
      <c r="C221" s="10"/>
      <c r="D221" s="10"/>
      <c r="E221" s="10"/>
    </row>
    <row r="222" spans="2:5" ht="14.25">
      <c r="B222" s="10"/>
      <c r="C222" s="10"/>
      <c r="D222" s="10"/>
      <c r="E222" s="10"/>
    </row>
    <row r="223" spans="2:5" ht="14.25">
      <c r="B223" s="10"/>
      <c r="C223" s="10"/>
      <c r="D223" s="10"/>
      <c r="E223" s="10"/>
    </row>
    <row r="224" spans="2:5" ht="14.25">
      <c r="B224" s="10"/>
      <c r="C224" s="10"/>
      <c r="D224" s="10"/>
      <c r="E224" s="10"/>
    </row>
    <row r="225" spans="2:5" ht="14.25">
      <c r="B225" s="10"/>
      <c r="C225" s="10"/>
      <c r="D225" s="10"/>
      <c r="E225" s="10"/>
    </row>
    <row r="226" spans="2:5" ht="14.25">
      <c r="B226" s="10"/>
      <c r="C226" s="10"/>
      <c r="D226" s="10"/>
      <c r="E226" s="10"/>
    </row>
    <row r="227" spans="2:5" ht="14.25">
      <c r="B227" s="10"/>
      <c r="C227" s="10"/>
      <c r="D227" s="10"/>
      <c r="E227" s="10"/>
    </row>
    <row r="228" spans="2:5" ht="14.25">
      <c r="B228" s="10"/>
      <c r="C228" s="10"/>
      <c r="D228" s="10"/>
      <c r="E228" s="10"/>
    </row>
    <row r="229" spans="2:5" ht="14.25">
      <c r="B229" s="10"/>
      <c r="C229" s="10"/>
      <c r="D229" s="10"/>
      <c r="E229" s="10"/>
    </row>
    <row r="230" spans="2:5" ht="14.25">
      <c r="B230" s="10"/>
      <c r="C230" s="10"/>
      <c r="D230" s="10"/>
      <c r="E230" s="10"/>
    </row>
    <row r="231" spans="2:5" ht="14.25">
      <c r="B231" s="10"/>
      <c r="C231" s="10"/>
      <c r="D231" s="10"/>
      <c r="E231" s="10"/>
    </row>
    <row r="232" spans="2:5" ht="14.25">
      <c r="B232" s="10"/>
      <c r="C232" s="10"/>
      <c r="D232" s="10"/>
      <c r="E232" s="10"/>
    </row>
    <row r="233" spans="2:5" ht="14.25">
      <c r="B233" s="10"/>
      <c r="C233" s="10"/>
      <c r="D233" s="10"/>
      <c r="E233" s="10"/>
    </row>
    <row r="234" spans="2:5" ht="14.25">
      <c r="B234" s="10"/>
      <c r="C234" s="10"/>
      <c r="D234" s="10"/>
      <c r="E234" s="10"/>
    </row>
    <row r="235" spans="2:5" ht="14.25">
      <c r="B235" s="10"/>
      <c r="C235" s="10"/>
      <c r="D235" s="10"/>
      <c r="E235" s="10"/>
    </row>
    <row r="236" spans="2:5" ht="14.25">
      <c r="B236" s="10"/>
      <c r="C236" s="10"/>
      <c r="D236" s="10"/>
      <c r="E236" s="10"/>
    </row>
    <row r="237" spans="2:5" ht="14.25">
      <c r="B237" s="10"/>
      <c r="C237" s="10"/>
      <c r="D237" s="10"/>
      <c r="E237" s="10"/>
    </row>
    <row r="238" spans="2:5" ht="14.25">
      <c r="B238" s="10"/>
      <c r="C238" s="10"/>
      <c r="D238" s="10"/>
      <c r="E238" s="10"/>
    </row>
    <row r="239" spans="2:5" ht="14.25">
      <c r="B239" s="10"/>
      <c r="C239" s="10"/>
      <c r="D239" s="10"/>
      <c r="E239" s="10"/>
    </row>
    <row r="240" spans="2:5" ht="14.25">
      <c r="B240" s="10"/>
      <c r="C240" s="10"/>
      <c r="D240" s="10"/>
      <c r="E240" s="10"/>
    </row>
    <row r="241" spans="2:5" ht="14.25">
      <c r="B241" s="10"/>
      <c r="C241" s="10"/>
      <c r="D241" s="10"/>
      <c r="E241" s="10"/>
    </row>
    <row r="242" spans="2:5" ht="14.25">
      <c r="B242" s="10"/>
      <c r="C242" s="10"/>
      <c r="D242" s="10"/>
      <c r="E242" s="10"/>
    </row>
    <row r="243" spans="2:5" ht="14.25">
      <c r="B243" s="10"/>
      <c r="C243" s="10"/>
      <c r="D243" s="10"/>
      <c r="E243" s="10"/>
    </row>
    <row r="244" spans="2:5" ht="14.25">
      <c r="B244" s="10"/>
      <c r="C244" s="10"/>
      <c r="D244" s="10"/>
      <c r="E244" s="10"/>
    </row>
    <row r="245" spans="2:5" ht="14.25">
      <c r="B245" s="10"/>
      <c r="C245" s="10"/>
      <c r="D245" s="10"/>
      <c r="E245" s="10"/>
    </row>
    <row r="246" spans="2:5" ht="14.25">
      <c r="B246" s="10"/>
      <c r="C246" s="10"/>
      <c r="D246" s="10"/>
      <c r="E246" s="10"/>
    </row>
    <row r="247" spans="2:5" ht="14.25">
      <c r="B247" s="10"/>
      <c r="C247" s="10"/>
      <c r="D247" s="10"/>
      <c r="E247" s="10"/>
    </row>
    <row r="248" spans="2:5" ht="14.25">
      <c r="B248" s="10"/>
      <c r="C248" s="10"/>
      <c r="D248" s="10"/>
      <c r="E248" s="10"/>
    </row>
    <row r="249" spans="2:5" ht="14.25">
      <c r="B249" s="10"/>
      <c r="C249" s="10"/>
      <c r="D249" s="10"/>
      <c r="E249" s="10"/>
    </row>
    <row r="250" spans="2:5" ht="14.25">
      <c r="B250" s="10"/>
      <c r="C250" s="10"/>
      <c r="D250" s="10"/>
      <c r="E250" s="10"/>
    </row>
    <row r="251" spans="2:5" ht="14.25">
      <c r="B251" s="10"/>
      <c r="C251" s="10"/>
      <c r="D251" s="10"/>
      <c r="E251" s="10"/>
    </row>
    <row r="252" spans="2:5" ht="14.25">
      <c r="B252" s="10"/>
      <c r="C252" s="10"/>
      <c r="D252" s="10"/>
      <c r="E252" s="10"/>
    </row>
    <row r="253" spans="2:5" ht="14.25">
      <c r="B253" s="10"/>
      <c r="C253" s="10"/>
      <c r="D253" s="10"/>
      <c r="E253" s="10"/>
    </row>
    <row r="254" spans="2:5" ht="14.25">
      <c r="B254" s="10"/>
      <c r="C254" s="10"/>
      <c r="D254" s="10"/>
      <c r="E254" s="10"/>
    </row>
    <row r="255" spans="2:5" ht="14.25">
      <c r="B255" s="10"/>
      <c r="C255" s="10"/>
      <c r="D255" s="10"/>
      <c r="E255" s="10"/>
    </row>
    <row r="256" spans="2:5" ht="14.25">
      <c r="B256" s="10"/>
      <c r="C256" s="10"/>
      <c r="D256" s="10"/>
      <c r="E256" s="10"/>
    </row>
    <row r="257" spans="2:5" ht="14.25">
      <c r="B257" s="10"/>
      <c r="C257" s="10"/>
      <c r="D257" s="10"/>
      <c r="E257" s="10"/>
    </row>
    <row r="258" spans="2:5" ht="14.25">
      <c r="B258" s="10"/>
      <c r="C258" s="10"/>
      <c r="D258" s="10"/>
      <c r="E258" s="10"/>
    </row>
    <row r="259" spans="2:5" ht="14.25">
      <c r="B259" s="10"/>
      <c r="C259" s="10"/>
      <c r="D259" s="10"/>
      <c r="E259" s="10"/>
    </row>
    <row r="260" spans="2:5" ht="14.25">
      <c r="B260" s="10"/>
      <c r="C260" s="10"/>
      <c r="D260" s="10"/>
      <c r="E260" s="10"/>
    </row>
    <row r="261" spans="2:5" ht="14.25">
      <c r="B261" s="10"/>
      <c r="C261" s="10"/>
      <c r="D261" s="10"/>
      <c r="E261" s="10"/>
    </row>
    <row r="262" spans="2:5" ht="14.25">
      <c r="B262" s="10"/>
      <c r="C262" s="10"/>
      <c r="D262" s="10"/>
      <c r="E262" s="10"/>
    </row>
    <row r="263" spans="2:5" ht="14.25">
      <c r="B263" s="10"/>
      <c r="C263" s="10"/>
      <c r="D263" s="10"/>
      <c r="E263" s="10"/>
    </row>
    <row r="264" spans="2:5" ht="14.25">
      <c r="B264" s="10"/>
      <c r="C264" s="10"/>
      <c r="D264" s="10"/>
      <c r="E264" s="10"/>
    </row>
    <row r="265" spans="2:5" ht="14.25">
      <c r="B265" s="10"/>
      <c r="C265" s="10"/>
      <c r="D265" s="10"/>
      <c r="E265" s="10"/>
    </row>
    <row r="266" spans="2:5" ht="14.25">
      <c r="B266" s="10"/>
      <c r="C266" s="10"/>
      <c r="D266" s="10"/>
      <c r="E266" s="10"/>
    </row>
    <row r="267" spans="2:5" ht="14.25">
      <c r="B267" s="10"/>
      <c r="C267" s="10"/>
      <c r="D267" s="10"/>
      <c r="E267" s="10"/>
    </row>
    <row r="268" spans="2:5" ht="14.25">
      <c r="B268" s="10"/>
      <c r="C268" s="10"/>
      <c r="D268" s="10"/>
      <c r="E268" s="10"/>
    </row>
    <row r="269" spans="2:5" ht="14.25">
      <c r="B269" s="10"/>
      <c r="C269" s="10"/>
      <c r="D269" s="10"/>
      <c r="E269" s="10"/>
    </row>
    <row r="270" spans="2:5" ht="14.25">
      <c r="B270" s="10"/>
      <c r="C270" s="10"/>
      <c r="D270" s="10"/>
      <c r="E270" s="10"/>
    </row>
    <row r="271" spans="2:5" ht="14.25">
      <c r="B271" s="10"/>
      <c r="C271" s="10"/>
      <c r="D271" s="10"/>
      <c r="E271" s="10"/>
    </row>
    <row r="272" spans="2:5" ht="14.25">
      <c r="B272" s="10"/>
      <c r="C272" s="10"/>
      <c r="D272" s="10"/>
      <c r="E272" s="10"/>
    </row>
    <row r="273" spans="2:5" ht="14.25">
      <c r="B273" s="10"/>
      <c r="C273" s="10"/>
      <c r="D273" s="10"/>
      <c r="E273" s="10"/>
    </row>
    <row r="274" spans="2:5" ht="14.25">
      <c r="B274" s="10"/>
      <c r="C274" s="10"/>
      <c r="D274" s="10"/>
      <c r="E274" s="10"/>
    </row>
    <row r="275" spans="2:5" ht="14.25">
      <c r="B275" s="10"/>
      <c r="C275" s="10"/>
      <c r="D275" s="10"/>
      <c r="E275" s="10"/>
    </row>
    <row r="276" spans="2:5" ht="14.25">
      <c r="B276" s="10"/>
      <c r="C276" s="10"/>
      <c r="D276" s="10"/>
      <c r="E276" s="10"/>
    </row>
    <row r="277" spans="2:5" ht="14.25">
      <c r="B277" s="10"/>
      <c r="C277" s="10"/>
      <c r="D277" s="10"/>
      <c r="E277" s="10"/>
    </row>
    <row r="278" spans="2:5" ht="14.25">
      <c r="B278" s="10"/>
      <c r="C278" s="10"/>
      <c r="D278" s="10"/>
      <c r="E278" s="10"/>
    </row>
    <row r="279" spans="2:5" ht="14.25">
      <c r="B279" s="10"/>
      <c r="C279" s="10"/>
      <c r="D279" s="10"/>
      <c r="E279" s="10"/>
    </row>
    <row r="280" spans="2:5" ht="14.25">
      <c r="B280" s="10"/>
      <c r="C280" s="10"/>
      <c r="D280" s="10"/>
      <c r="E280" s="10"/>
    </row>
    <row r="281" spans="2:5" ht="14.25">
      <c r="B281" s="10"/>
      <c r="C281" s="10"/>
      <c r="D281" s="10"/>
      <c r="E281" s="10"/>
    </row>
    <row r="282" spans="2:5" ht="14.25">
      <c r="B282" s="10"/>
      <c r="C282" s="10"/>
      <c r="D282" s="10"/>
      <c r="E282" s="10"/>
    </row>
    <row r="283" spans="2:5" ht="14.25">
      <c r="B283" s="10"/>
      <c r="C283" s="10"/>
      <c r="D283" s="10"/>
      <c r="E283" s="10"/>
    </row>
    <row r="284" spans="2:5" ht="14.25">
      <c r="B284" s="10"/>
      <c r="C284" s="10"/>
      <c r="D284" s="10"/>
      <c r="E284" s="10"/>
    </row>
    <row r="285" spans="2:5" ht="14.25">
      <c r="B285" s="10"/>
      <c r="C285" s="10"/>
      <c r="D285" s="10"/>
      <c r="E285" s="10"/>
    </row>
    <row r="286" spans="2:5" ht="14.25">
      <c r="B286" s="10"/>
      <c r="C286" s="10"/>
      <c r="D286" s="10"/>
      <c r="E286" s="10"/>
    </row>
    <row r="287" spans="2:5" ht="14.25">
      <c r="B287" s="10"/>
      <c r="C287" s="10"/>
      <c r="D287" s="10"/>
      <c r="E287" s="10"/>
    </row>
    <row r="288" spans="2:5" ht="14.25">
      <c r="B288" s="10"/>
      <c r="C288" s="10"/>
      <c r="D288" s="10"/>
      <c r="E288" s="10"/>
    </row>
    <row r="289" spans="2:5" ht="14.25">
      <c r="B289" s="10"/>
      <c r="C289" s="10"/>
      <c r="D289" s="10"/>
      <c r="E289" s="10"/>
    </row>
    <row r="290" spans="2:5" ht="14.25">
      <c r="B290" s="10"/>
      <c r="C290" s="10"/>
      <c r="D290" s="10"/>
      <c r="E290" s="10"/>
    </row>
    <row r="291" spans="2:5" ht="14.25">
      <c r="B291" s="10"/>
      <c r="C291" s="10"/>
      <c r="D291" s="10"/>
      <c r="E291" s="10"/>
    </row>
    <row r="292" spans="2:5" ht="14.25">
      <c r="B292" s="10"/>
      <c r="C292" s="10"/>
      <c r="D292" s="10"/>
      <c r="E292" s="10"/>
    </row>
    <row r="293" spans="2:5" ht="14.25">
      <c r="B293" s="10"/>
      <c r="C293" s="10"/>
      <c r="D293" s="10"/>
      <c r="E293" s="10"/>
    </row>
    <row r="294" spans="2:5" ht="14.25">
      <c r="B294" s="10"/>
      <c r="C294" s="10"/>
      <c r="D294" s="10"/>
      <c r="E294" s="10"/>
    </row>
    <row r="295" spans="2:5" ht="14.25">
      <c r="B295" s="10"/>
      <c r="C295" s="10"/>
      <c r="D295" s="10"/>
      <c r="E295" s="10"/>
    </row>
    <row r="296" spans="2:5" ht="14.25">
      <c r="B296" s="10"/>
      <c r="C296" s="10"/>
      <c r="D296" s="10"/>
      <c r="E296" s="10"/>
    </row>
    <row r="297" spans="2:5" ht="14.25">
      <c r="B297" s="10"/>
      <c r="C297" s="10"/>
      <c r="D297" s="10"/>
      <c r="E297" s="10"/>
    </row>
    <row r="298" spans="2:5" ht="14.25">
      <c r="B298" s="10"/>
      <c r="C298" s="10"/>
      <c r="D298" s="10"/>
      <c r="E298" s="10"/>
    </row>
    <row r="299" spans="2:5" ht="14.25">
      <c r="B299" s="10"/>
      <c r="C299" s="10"/>
      <c r="D299" s="10"/>
      <c r="E299" s="10"/>
    </row>
    <row r="300" spans="2:5" ht="14.25">
      <c r="B300" s="10"/>
      <c r="C300" s="10"/>
      <c r="D300" s="10"/>
      <c r="E300" s="10"/>
    </row>
    <row r="301" spans="2:5" ht="14.25">
      <c r="B301" s="10"/>
      <c r="C301" s="10"/>
      <c r="D301" s="10"/>
      <c r="E301" s="10"/>
    </row>
    <row r="302" spans="2:5" ht="14.25">
      <c r="B302" s="10"/>
      <c r="C302" s="10"/>
      <c r="D302" s="10"/>
      <c r="E302" s="10"/>
    </row>
    <row r="303" spans="2:5" ht="14.25">
      <c r="B303" s="10"/>
      <c r="C303" s="10"/>
      <c r="D303" s="10"/>
      <c r="E303" s="10"/>
    </row>
    <row r="304" spans="2:5" ht="14.25">
      <c r="B304" s="10"/>
      <c r="C304" s="10"/>
      <c r="D304" s="10"/>
      <c r="E304" s="10"/>
    </row>
    <row r="305" spans="2:5" ht="14.25">
      <c r="B305" s="10"/>
      <c r="C305" s="10"/>
      <c r="D305" s="10"/>
      <c r="E305" s="10"/>
    </row>
    <row r="306" spans="2:5" ht="14.25">
      <c r="B306" s="10"/>
      <c r="C306" s="10"/>
      <c r="D306" s="10"/>
      <c r="E306" s="10"/>
    </row>
    <row r="307" spans="2:5" ht="14.25">
      <c r="B307" s="10"/>
      <c r="C307" s="10"/>
      <c r="D307" s="10"/>
      <c r="E307" s="10"/>
    </row>
    <row r="308" spans="2:5" ht="14.25">
      <c r="B308" s="10"/>
      <c r="C308" s="10"/>
      <c r="D308" s="10"/>
      <c r="E308" s="10"/>
    </row>
    <row r="309" spans="2:5" ht="14.25">
      <c r="B309" s="10"/>
      <c r="C309" s="10"/>
      <c r="D309" s="10"/>
      <c r="E309" s="10"/>
    </row>
    <row r="310" spans="2:5" ht="14.25">
      <c r="B310" s="10"/>
      <c r="C310" s="10"/>
      <c r="D310" s="10"/>
      <c r="E310" s="10"/>
    </row>
    <row r="311" spans="2:5" ht="14.25">
      <c r="B311" s="10"/>
      <c r="C311" s="10"/>
      <c r="D311" s="10"/>
      <c r="E311" s="10"/>
    </row>
    <row r="312" spans="2:5" ht="14.25">
      <c r="B312" s="10"/>
      <c r="C312" s="10"/>
      <c r="D312" s="10"/>
      <c r="E312" s="10"/>
    </row>
    <row r="313" spans="2:5" ht="14.25">
      <c r="B313" s="10"/>
      <c r="C313" s="10"/>
      <c r="D313" s="10"/>
      <c r="E313" s="10"/>
    </row>
    <row r="314" spans="2:5" ht="14.25">
      <c r="B314" s="10"/>
      <c r="C314" s="10"/>
      <c r="D314" s="10"/>
      <c r="E314" s="10"/>
    </row>
    <row r="315" spans="2:5" ht="14.25">
      <c r="B315" s="10"/>
      <c r="C315" s="10"/>
      <c r="D315" s="10"/>
      <c r="E315" s="10"/>
    </row>
    <row r="316" spans="2:5" ht="14.25">
      <c r="B316" s="10"/>
      <c r="C316" s="10"/>
      <c r="D316" s="10"/>
      <c r="E316" s="10"/>
    </row>
    <row r="317" spans="2:5" ht="14.25">
      <c r="B317" s="10"/>
      <c r="C317" s="10"/>
      <c r="D317" s="10"/>
      <c r="E317" s="10"/>
    </row>
    <row r="318" spans="2:5" ht="14.25">
      <c r="B318" s="10"/>
      <c r="C318" s="10"/>
      <c r="D318" s="10"/>
      <c r="E318" s="10"/>
    </row>
    <row r="319" spans="2:5" ht="14.25">
      <c r="B319" s="10"/>
      <c r="C319" s="10"/>
      <c r="D319" s="10"/>
      <c r="E319" s="10"/>
    </row>
    <row r="320" spans="2:5" ht="14.25">
      <c r="B320" s="10"/>
      <c r="C320" s="10"/>
      <c r="D320" s="10"/>
      <c r="E320" s="10"/>
    </row>
    <row r="321" spans="2:5" ht="14.25">
      <c r="B321" s="10"/>
      <c r="C321" s="10"/>
      <c r="D321" s="10"/>
      <c r="E321" s="10"/>
    </row>
    <row r="322" spans="2:5" ht="14.25">
      <c r="B322" s="10"/>
      <c r="C322" s="10"/>
      <c r="D322" s="10"/>
      <c r="E322" s="10"/>
    </row>
    <row r="323" spans="2:5" ht="14.25">
      <c r="B323" s="10"/>
      <c r="C323" s="10"/>
      <c r="D323" s="10"/>
      <c r="E323" s="10"/>
    </row>
    <row r="324" spans="2:5" ht="14.25">
      <c r="B324" s="10"/>
      <c r="C324" s="10"/>
      <c r="D324" s="10"/>
      <c r="E324" s="10"/>
    </row>
    <row r="325" spans="2:5" ht="14.25">
      <c r="B325" s="10"/>
      <c r="C325" s="10"/>
      <c r="D325" s="10"/>
      <c r="E325" s="10"/>
    </row>
    <row r="326" spans="2:5" ht="14.25">
      <c r="B326" s="10"/>
      <c r="C326" s="10"/>
      <c r="D326" s="10"/>
      <c r="E326" s="10"/>
    </row>
    <row r="327" spans="2:5" ht="14.25">
      <c r="B327" s="10"/>
      <c r="C327" s="10"/>
      <c r="D327" s="10"/>
      <c r="E327" s="10"/>
    </row>
    <row r="328" spans="2:5" ht="14.25">
      <c r="B328" s="10"/>
      <c r="C328" s="10"/>
      <c r="D328" s="10"/>
      <c r="E328" s="10"/>
    </row>
    <row r="329" spans="2:5" ht="14.25">
      <c r="B329" s="10"/>
      <c r="C329" s="10"/>
      <c r="D329" s="10"/>
      <c r="E329" s="10"/>
    </row>
    <row r="330" spans="2:5" ht="14.25">
      <c r="B330" s="10"/>
      <c r="C330" s="10"/>
      <c r="D330" s="10"/>
      <c r="E330" s="10"/>
    </row>
    <row r="331" spans="2:5" ht="14.25">
      <c r="B331" s="10"/>
      <c r="C331" s="10"/>
      <c r="D331" s="10"/>
      <c r="E331" s="10"/>
    </row>
    <row r="332" spans="2:5" ht="14.25">
      <c r="B332" s="10"/>
      <c r="C332" s="10"/>
      <c r="D332" s="10"/>
      <c r="E332" s="10"/>
    </row>
    <row r="333" spans="2:5" ht="14.25">
      <c r="B333" s="10"/>
      <c r="C333" s="10"/>
      <c r="D333" s="10"/>
      <c r="E333" s="10"/>
    </row>
    <row r="334" spans="2:5" ht="14.25">
      <c r="B334" s="10"/>
      <c r="C334" s="10"/>
      <c r="D334" s="10"/>
      <c r="E334" s="10"/>
    </row>
    <row r="335" spans="2:5" ht="14.25">
      <c r="B335" s="10"/>
      <c r="C335" s="10"/>
      <c r="D335" s="10"/>
      <c r="E335" s="10"/>
    </row>
    <row r="336" spans="2:5" ht="14.25">
      <c r="B336" s="10"/>
      <c r="C336" s="10"/>
      <c r="D336" s="10"/>
      <c r="E336" s="10"/>
    </row>
    <row r="337" spans="2:5" ht="14.25">
      <c r="B337" s="10"/>
      <c r="C337" s="10"/>
      <c r="D337" s="10"/>
      <c r="E337" s="10"/>
    </row>
    <row r="338" spans="2:5" ht="14.25">
      <c r="B338" s="10"/>
      <c r="C338" s="10"/>
      <c r="D338" s="10"/>
      <c r="E338" s="10"/>
    </row>
    <row r="339" spans="2:5" ht="14.25">
      <c r="B339" s="10"/>
      <c r="C339" s="10"/>
      <c r="D339" s="10"/>
      <c r="E339" s="10"/>
    </row>
    <row r="340" spans="2:5" ht="14.25">
      <c r="B340" s="10"/>
      <c r="C340" s="10"/>
      <c r="D340" s="10"/>
      <c r="E340" s="10"/>
    </row>
    <row r="341" spans="2:5" ht="14.25">
      <c r="B341" s="10"/>
      <c r="C341" s="10"/>
      <c r="D341" s="10"/>
      <c r="E341" s="10"/>
    </row>
    <row r="342" spans="2:5" ht="14.25">
      <c r="B342" s="10"/>
      <c r="C342" s="10"/>
      <c r="D342" s="10"/>
      <c r="E342" s="10"/>
    </row>
    <row r="343" spans="2:5" ht="14.25">
      <c r="B343" s="10"/>
      <c r="C343" s="10"/>
      <c r="D343" s="10"/>
      <c r="E343" s="10"/>
    </row>
    <row r="344" spans="2:5" ht="14.25">
      <c r="B344" s="10"/>
      <c r="C344" s="10"/>
      <c r="D344" s="10"/>
      <c r="E344" s="10"/>
    </row>
    <row r="345" spans="2:5" ht="14.25">
      <c r="B345" s="10"/>
      <c r="C345" s="10"/>
      <c r="D345" s="10"/>
      <c r="E345" s="10"/>
    </row>
    <row r="346" spans="2:5" ht="14.25">
      <c r="B346" s="10"/>
      <c r="C346" s="10"/>
      <c r="D346" s="10"/>
      <c r="E346" s="10"/>
    </row>
    <row r="347" spans="2:5" ht="14.25">
      <c r="B347" s="10"/>
      <c r="C347" s="10"/>
      <c r="D347" s="10"/>
      <c r="E347" s="10"/>
    </row>
    <row r="348" spans="2:5" ht="14.25">
      <c r="B348" s="10"/>
      <c r="C348" s="10"/>
      <c r="D348" s="10"/>
      <c r="E348" s="10"/>
    </row>
    <row r="349" spans="2:5" ht="14.25">
      <c r="B349" s="10"/>
      <c r="C349" s="10"/>
      <c r="D349" s="10"/>
      <c r="E349" s="10"/>
    </row>
    <row r="350" spans="2:5" ht="14.25">
      <c r="B350" s="10"/>
      <c r="C350" s="10"/>
      <c r="D350" s="10"/>
      <c r="E350" s="10"/>
    </row>
    <row r="351" spans="2:5" ht="14.25">
      <c r="B351" s="10"/>
      <c r="C351" s="10"/>
      <c r="D351" s="10"/>
      <c r="E351" s="10"/>
    </row>
    <row r="352" spans="2:5" ht="14.25">
      <c r="B352" s="10"/>
      <c r="C352" s="10"/>
      <c r="D352" s="10"/>
      <c r="E352" s="10"/>
    </row>
    <row r="353" spans="2:5" ht="14.25">
      <c r="B353" s="10"/>
      <c r="C353" s="10"/>
      <c r="D353" s="10"/>
      <c r="E353" s="10"/>
    </row>
    <row r="354" spans="2:5" ht="14.25">
      <c r="B354" s="10"/>
      <c r="C354" s="10"/>
      <c r="D354" s="10"/>
      <c r="E354" s="10"/>
    </row>
    <row r="355" spans="2:5" ht="14.25">
      <c r="B355" s="10"/>
      <c r="C355" s="10"/>
      <c r="D355" s="10"/>
      <c r="E355" s="10"/>
    </row>
    <row r="356" spans="2:5" ht="14.25">
      <c r="B356" s="10"/>
      <c r="C356" s="10"/>
      <c r="D356" s="10"/>
      <c r="E356" s="10"/>
    </row>
    <row r="357" spans="2:5" ht="14.25">
      <c r="B357" s="10"/>
      <c r="C357" s="10"/>
      <c r="D357" s="10"/>
      <c r="E357" s="10"/>
    </row>
    <row r="358" spans="2:5" ht="14.25">
      <c r="B358" s="10"/>
      <c r="C358" s="10"/>
      <c r="D358" s="10"/>
      <c r="E358" s="10"/>
    </row>
    <row r="359" spans="2:5" ht="14.25">
      <c r="B359" s="10"/>
      <c r="C359" s="10"/>
      <c r="D359" s="10"/>
      <c r="E359" s="10"/>
    </row>
    <row r="360" spans="2:5" ht="14.25">
      <c r="B360" s="10"/>
      <c r="C360" s="10"/>
      <c r="D360" s="10"/>
      <c r="E360" s="10"/>
    </row>
    <row r="361" spans="2:5" ht="14.25">
      <c r="B361" s="10"/>
      <c r="C361" s="10"/>
      <c r="D361" s="10"/>
      <c r="E361" s="10"/>
    </row>
    <row r="362" spans="2:5" ht="14.25">
      <c r="B362" s="10"/>
      <c r="C362" s="10"/>
      <c r="D362" s="10"/>
      <c r="E362" s="10"/>
    </row>
    <row r="363" spans="2:5" ht="14.25">
      <c r="B363" s="10"/>
      <c r="C363" s="10"/>
      <c r="D363" s="10"/>
      <c r="E363" s="10"/>
    </row>
    <row r="364" spans="2:5" ht="14.25">
      <c r="B364" s="10"/>
      <c r="C364" s="10"/>
      <c r="D364" s="10"/>
      <c r="E364" s="10"/>
    </row>
    <row r="365" spans="2:5" ht="14.25">
      <c r="B365" s="10"/>
      <c r="C365" s="10"/>
      <c r="D365" s="10"/>
      <c r="E365" s="10"/>
    </row>
    <row r="366" spans="2:5" ht="14.25">
      <c r="B366" s="10"/>
      <c r="C366" s="10"/>
      <c r="D366" s="10"/>
      <c r="E366" s="10"/>
    </row>
    <row r="367" spans="2:5" ht="14.25">
      <c r="B367" s="10"/>
      <c r="C367" s="10"/>
      <c r="D367" s="10"/>
      <c r="E367" s="10"/>
    </row>
    <row r="368" spans="2:5" ht="14.25">
      <c r="B368" s="10"/>
      <c r="C368" s="10"/>
      <c r="D368" s="10"/>
      <c r="E368" s="10"/>
    </row>
    <row r="369" spans="2:5" ht="14.25">
      <c r="B369" s="10"/>
      <c r="C369" s="10"/>
      <c r="D369" s="10"/>
      <c r="E369" s="10"/>
    </row>
    <row r="370" spans="2:5" ht="14.25">
      <c r="B370" s="10"/>
      <c r="C370" s="10"/>
      <c r="D370" s="10"/>
      <c r="E370" s="10"/>
    </row>
    <row r="371" spans="2:5" ht="14.25">
      <c r="B371" s="10"/>
      <c r="C371" s="10"/>
      <c r="D371" s="10"/>
      <c r="E371" s="10"/>
    </row>
    <row r="372" spans="2:5" ht="14.25">
      <c r="B372" s="10"/>
      <c r="C372" s="10"/>
      <c r="D372" s="10"/>
      <c r="E372" s="10"/>
    </row>
    <row r="373" spans="2:5" ht="14.25">
      <c r="B373" s="10"/>
      <c r="C373" s="10"/>
      <c r="D373" s="10"/>
      <c r="E373" s="10"/>
    </row>
    <row r="374" spans="2:5" ht="14.25">
      <c r="B374" s="10"/>
      <c r="C374" s="10"/>
      <c r="D374" s="10"/>
      <c r="E374" s="10"/>
    </row>
    <row r="375" spans="2:5" ht="14.25">
      <c r="B375" s="10"/>
      <c r="C375" s="10"/>
      <c r="D375" s="10"/>
      <c r="E375" s="10"/>
    </row>
    <row r="376" spans="2:5" ht="14.25">
      <c r="B376" s="10"/>
      <c r="C376" s="10"/>
      <c r="D376" s="10"/>
      <c r="E376" s="10"/>
    </row>
    <row r="377" spans="2:5" ht="14.25">
      <c r="B377" s="10"/>
      <c r="C377" s="10"/>
      <c r="D377" s="10"/>
      <c r="E377" s="10"/>
    </row>
    <row r="378" spans="2:5" ht="14.25">
      <c r="B378" s="10"/>
      <c r="C378" s="10"/>
      <c r="D378" s="10"/>
      <c r="E378" s="10"/>
    </row>
    <row r="379" spans="2:5" ht="14.25">
      <c r="B379" s="10"/>
      <c r="C379" s="10"/>
      <c r="D379" s="10"/>
      <c r="E379" s="10"/>
    </row>
    <row r="380" spans="2:5" ht="14.25">
      <c r="B380" s="10"/>
      <c r="C380" s="10"/>
      <c r="D380" s="10"/>
      <c r="E380" s="10"/>
    </row>
    <row r="381" spans="2:5" ht="14.25">
      <c r="B381" s="10"/>
      <c r="C381" s="10"/>
      <c r="D381" s="10"/>
      <c r="E381" s="10"/>
    </row>
    <row r="382" spans="2:5" ht="14.25">
      <c r="B382" s="10"/>
      <c r="C382" s="10"/>
      <c r="D382" s="10"/>
      <c r="E382" s="10"/>
    </row>
    <row r="383" spans="2:5" ht="14.25">
      <c r="B383" s="10"/>
      <c r="C383" s="10"/>
      <c r="D383" s="10"/>
      <c r="E383" s="10"/>
    </row>
    <row r="384" spans="2:5" ht="14.25">
      <c r="B384" s="10"/>
      <c r="C384" s="10"/>
      <c r="D384" s="10"/>
      <c r="E384" s="10"/>
    </row>
    <row r="385" spans="2:5" ht="14.25">
      <c r="B385" s="10"/>
      <c r="C385" s="10"/>
      <c r="D385" s="10"/>
      <c r="E385" s="10"/>
    </row>
    <row r="386" spans="2:5" ht="14.25">
      <c r="B386" s="10"/>
      <c r="C386" s="10"/>
      <c r="D386" s="10"/>
      <c r="E386" s="10"/>
    </row>
    <row r="387" spans="2:5" ht="14.25">
      <c r="B387" s="10"/>
      <c r="C387" s="10"/>
      <c r="D387" s="10"/>
      <c r="E387" s="10"/>
    </row>
    <row r="388" spans="2:5" ht="14.25">
      <c r="B388" s="10"/>
      <c r="C388" s="10"/>
      <c r="D388" s="10"/>
      <c r="E388" s="10"/>
    </row>
    <row r="389" spans="2:5" ht="14.25">
      <c r="B389" s="10"/>
      <c r="C389" s="10"/>
      <c r="D389" s="10"/>
      <c r="E389" s="10"/>
    </row>
    <row r="390" spans="2:5" ht="14.25">
      <c r="B390" s="10"/>
      <c r="C390" s="10"/>
      <c r="D390" s="10"/>
      <c r="E390" s="10"/>
    </row>
    <row r="391" spans="2:5" ht="14.25">
      <c r="B391" s="10"/>
      <c r="C391" s="10"/>
      <c r="D391" s="10"/>
      <c r="E391" s="10"/>
    </row>
    <row r="392" spans="2:5" ht="14.25">
      <c r="B392" s="10"/>
      <c r="C392" s="10"/>
      <c r="D392" s="10"/>
      <c r="E392" s="10"/>
    </row>
    <row r="393" spans="2:5" ht="14.25">
      <c r="B393" s="10"/>
      <c r="C393" s="10"/>
      <c r="D393" s="10"/>
      <c r="E393" s="10"/>
    </row>
    <row r="394" spans="2:5" ht="14.25">
      <c r="B394" s="10"/>
      <c r="C394" s="10"/>
      <c r="D394" s="10"/>
      <c r="E394" s="10"/>
    </row>
    <row r="395" spans="2:5" ht="14.25">
      <c r="B395" s="10"/>
      <c r="C395" s="10"/>
      <c r="D395" s="10"/>
      <c r="E395" s="10"/>
    </row>
    <row r="396" spans="2:5" ht="14.25">
      <c r="B396" s="10"/>
      <c r="C396" s="10"/>
      <c r="D396" s="10"/>
      <c r="E396" s="10"/>
    </row>
    <row r="397" spans="2:5" ht="14.25">
      <c r="B397" s="10"/>
      <c r="C397" s="10"/>
      <c r="D397" s="10"/>
      <c r="E397" s="10"/>
    </row>
    <row r="398" spans="2:5" ht="14.25">
      <c r="B398" s="10"/>
      <c r="C398" s="10"/>
      <c r="D398" s="10"/>
      <c r="E398" s="10"/>
    </row>
    <row r="399" spans="2:5" ht="14.25">
      <c r="B399" s="10"/>
      <c r="C399" s="10"/>
      <c r="D399" s="10"/>
      <c r="E399" s="10"/>
    </row>
    <row r="400" spans="2:5" ht="14.25">
      <c r="B400" s="10"/>
      <c r="C400" s="10"/>
      <c r="D400" s="10"/>
      <c r="E400" s="10"/>
    </row>
    <row r="401" spans="2:5" ht="14.25">
      <c r="B401" s="10"/>
      <c r="C401" s="10"/>
      <c r="D401" s="10"/>
      <c r="E401" s="10"/>
    </row>
    <row r="402" spans="2:5" ht="14.25">
      <c r="B402" s="10"/>
      <c r="C402" s="10"/>
      <c r="D402" s="10"/>
      <c r="E402" s="10"/>
    </row>
    <row r="403" spans="2:5" ht="14.25">
      <c r="B403" s="10"/>
      <c r="C403" s="10"/>
      <c r="D403" s="10"/>
      <c r="E403" s="10"/>
    </row>
    <row r="404" spans="2:5" ht="14.25">
      <c r="B404" s="10"/>
      <c r="C404" s="10"/>
      <c r="D404" s="10"/>
      <c r="E404" s="10"/>
    </row>
    <row r="405" spans="2:5" ht="14.25">
      <c r="B405" s="10"/>
      <c r="C405" s="10"/>
      <c r="D405" s="10"/>
      <c r="E405" s="10"/>
    </row>
    <row r="406" spans="2:5" ht="14.25">
      <c r="B406" s="10"/>
      <c r="C406" s="10"/>
      <c r="D406" s="10"/>
      <c r="E406" s="10"/>
    </row>
    <row r="407" spans="2:5" ht="14.25">
      <c r="B407" s="10"/>
      <c r="C407" s="10"/>
      <c r="D407" s="10"/>
      <c r="E407" s="10"/>
    </row>
    <row r="408" spans="2:5" ht="14.25">
      <c r="B408" s="10"/>
      <c r="C408" s="10"/>
      <c r="D408" s="10"/>
      <c r="E408" s="10"/>
    </row>
    <row r="409" spans="2:5" ht="14.25">
      <c r="B409" s="10"/>
      <c r="C409" s="10"/>
      <c r="D409" s="10"/>
      <c r="E409" s="10"/>
    </row>
    <row r="410" spans="2:5" ht="14.25">
      <c r="B410" s="10"/>
      <c r="C410" s="10"/>
      <c r="D410" s="10"/>
      <c r="E410" s="10"/>
    </row>
    <row r="411" spans="2:5" ht="14.25">
      <c r="B411" s="10"/>
      <c r="C411" s="10"/>
      <c r="D411" s="10"/>
      <c r="E411" s="10"/>
    </row>
    <row r="412" spans="2:5" ht="14.25">
      <c r="B412" s="10"/>
      <c r="C412" s="10"/>
      <c r="D412" s="10"/>
      <c r="E412" s="10"/>
    </row>
    <row r="413" spans="2:5" ht="14.25">
      <c r="B413" s="10"/>
      <c r="C413" s="10"/>
      <c r="D413" s="10"/>
      <c r="E413" s="10"/>
    </row>
    <row r="414" spans="2:5" ht="14.25">
      <c r="B414" s="10"/>
      <c r="C414" s="10"/>
      <c r="D414" s="10"/>
      <c r="E414" s="10"/>
    </row>
    <row r="415" spans="2:5" ht="14.25">
      <c r="B415" s="10"/>
      <c r="C415" s="10"/>
      <c r="D415" s="10"/>
      <c r="E415" s="10"/>
    </row>
    <row r="416" spans="2:5" ht="14.25">
      <c r="B416" s="10"/>
      <c r="C416" s="10"/>
      <c r="D416" s="10"/>
      <c r="E416" s="10"/>
    </row>
    <row r="417" spans="2:5" ht="14.25">
      <c r="B417" s="10"/>
      <c r="C417" s="10"/>
      <c r="D417" s="10"/>
      <c r="E417" s="10"/>
    </row>
    <row r="418" spans="2:5" ht="14.25">
      <c r="B418" s="10"/>
      <c r="C418" s="10"/>
      <c r="D418" s="10"/>
      <c r="E418" s="10"/>
    </row>
    <row r="419" spans="2:5" ht="14.25">
      <c r="B419" s="10"/>
      <c r="C419" s="10"/>
      <c r="D419" s="10"/>
      <c r="E419" s="10"/>
    </row>
    <row r="420" spans="2:5" ht="14.25">
      <c r="B420" s="10"/>
      <c r="C420" s="10"/>
      <c r="D420" s="10"/>
      <c r="E420" s="10"/>
    </row>
    <row r="421" spans="2:5" ht="14.25">
      <c r="B421" s="10"/>
      <c r="C421" s="10"/>
      <c r="D421" s="10"/>
      <c r="E421" s="10"/>
    </row>
    <row r="422" spans="2:5" ht="14.25">
      <c r="B422" s="10"/>
      <c r="C422" s="10"/>
      <c r="D422" s="10"/>
      <c r="E422" s="10"/>
    </row>
    <row r="423" spans="2:5" ht="14.25">
      <c r="B423" s="10"/>
      <c r="C423" s="10"/>
      <c r="D423" s="10"/>
      <c r="E423" s="10"/>
    </row>
    <row r="424" spans="2:5" ht="14.25">
      <c r="B424" s="10"/>
      <c r="C424" s="10"/>
      <c r="D424" s="10"/>
      <c r="E424" s="10"/>
    </row>
    <row r="425" spans="2:5" ht="14.25">
      <c r="B425" s="10"/>
      <c r="C425" s="10"/>
      <c r="D425" s="10"/>
      <c r="E425" s="10"/>
    </row>
    <row r="426" spans="2:5" ht="14.25">
      <c r="B426" s="10"/>
      <c r="C426" s="10"/>
      <c r="D426" s="10"/>
      <c r="E426" s="10"/>
    </row>
    <row r="427" spans="2:5" ht="14.25">
      <c r="B427" s="10"/>
      <c r="C427" s="10"/>
      <c r="D427" s="10"/>
      <c r="E427" s="10"/>
    </row>
    <row r="428" spans="2:5" ht="14.25">
      <c r="B428" s="10"/>
      <c r="C428" s="10"/>
      <c r="D428" s="10"/>
      <c r="E428" s="10"/>
    </row>
    <row r="429" spans="2:5" ht="14.25">
      <c r="B429" s="10"/>
      <c r="C429" s="10"/>
      <c r="D429" s="10"/>
      <c r="E429" s="10"/>
    </row>
    <row r="430" spans="2:5" ht="14.25">
      <c r="B430" s="10"/>
      <c r="C430" s="10"/>
      <c r="D430" s="10"/>
      <c r="E430" s="10"/>
    </row>
    <row r="431" spans="2:5" ht="14.25">
      <c r="B431" s="10"/>
      <c r="C431" s="10"/>
      <c r="D431" s="10"/>
      <c r="E431" s="10"/>
    </row>
    <row r="432" spans="2:5" ht="14.25">
      <c r="B432" s="10"/>
      <c r="C432" s="10"/>
      <c r="D432" s="10"/>
      <c r="E432" s="10"/>
    </row>
    <row r="433" spans="2:5" ht="14.25">
      <c r="B433" s="10"/>
      <c r="C433" s="10"/>
      <c r="D433" s="10"/>
      <c r="E433" s="10"/>
    </row>
    <row r="434" spans="2:5" ht="14.25">
      <c r="B434" s="10"/>
      <c r="C434" s="10"/>
      <c r="D434" s="10"/>
      <c r="E434" s="10"/>
    </row>
    <row r="435" spans="2:5" ht="14.25">
      <c r="B435" s="10"/>
      <c r="C435" s="10"/>
      <c r="D435" s="10"/>
      <c r="E435" s="10"/>
    </row>
    <row r="436" spans="2:5" ht="14.25">
      <c r="B436" s="10"/>
      <c r="C436" s="10"/>
      <c r="D436" s="10"/>
      <c r="E436" s="10"/>
    </row>
    <row r="437" spans="2:5" ht="14.25">
      <c r="B437" s="10"/>
      <c r="C437" s="10"/>
      <c r="D437" s="10"/>
      <c r="E437" s="10"/>
    </row>
    <row r="438" spans="2:5" ht="14.25">
      <c r="B438" s="10"/>
      <c r="C438" s="10"/>
      <c r="D438" s="10"/>
      <c r="E438" s="10"/>
    </row>
    <row r="439" spans="2:5" ht="14.25">
      <c r="B439" s="10"/>
      <c r="C439" s="10"/>
      <c r="D439" s="10"/>
      <c r="E439" s="10"/>
    </row>
    <row r="440" spans="2:5" ht="14.25">
      <c r="B440" s="10"/>
      <c r="C440" s="10"/>
      <c r="D440" s="10"/>
      <c r="E440" s="10"/>
    </row>
    <row r="441" spans="2:5" ht="14.25">
      <c r="B441" s="10"/>
      <c r="C441" s="10"/>
      <c r="D441" s="10"/>
      <c r="E441" s="10"/>
    </row>
    <row r="442" spans="2:5" ht="14.25">
      <c r="B442" s="10"/>
      <c r="C442" s="10"/>
      <c r="D442" s="10"/>
      <c r="E442" s="10"/>
    </row>
    <row r="443" spans="2:5" ht="14.25">
      <c r="B443" s="10"/>
      <c r="C443" s="10"/>
      <c r="D443" s="10"/>
      <c r="E443" s="10"/>
    </row>
    <row r="444" spans="2:5" ht="14.25">
      <c r="B444" s="10"/>
      <c r="C444" s="10"/>
      <c r="D444" s="10"/>
      <c r="E444" s="10"/>
    </row>
    <row r="445" spans="2:5" ht="14.25">
      <c r="B445" s="10"/>
      <c r="C445" s="10"/>
      <c r="D445" s="10"/>
      <c r="E445" s="10"/>
    </row>
    <row r="446" spans="2:5" ht="14.25">
      <c r="B446" s="10"/>
      <c r="C446" s="10"/>
      <c r="D446" s="10"/>
      <c r="E446" s="10"/>
    </row>
    <row r="447" spans="2:5" ht="14.25">
      <c r="B447" s="10"/>
      <c r="C447" s="10"/>
      <c r="D447" s="10"/>
      <c r="E447" s="10"/>
    </row>
    <row r="448" spans="2:5" ht="14.25">
      <c r="B448" s="10"/>
      <c r="C448" s="10"/>
      <c r="D448" s="10"/>
      <c r="E448" s="10"/>
    </row>
    <row r="449" spans="2:5" ht="14.25">
      <c r="B449" s="10"/>
      <c r="C449" s="10"/>
      <c r="D449" s="10"/>
      <c r="E449" s="10"/>
    </row>
    <row r="450" spans="2:5" ht="14.25">
      <c r="B450" s="10"/>
      <c r="C450" s="10"/>
      <c r="D450" s="10"/>
      <c r="E450" s="10"/>
    </row>
    <row r="451" spans="2:5" ht="14.25">
      <c r="B451" s="10"/>
      <c r="C451" s="10"/>
      <c r="D451" s="10"/>
      <c r="E451" s="10"/>
    </row>
  </sheetData>
  <sheetProtection/>
  <mergeCells count="7">
    <mergeCell ref="B5:B6"/>
    <mergeCell ref="D5:D6"/>
    <mergeCell ref="E5:E6"/>
    <mergeCell ref="B40:D40"/>
    <mergeCell ref="B2:E2"/>
    <mergeCell ref="B3:E3"/>
    <mergeCell ref="B4:E4"/>
  </mergeCells>
  <printOptions/>
  <pageMargins left="0.7874015748031497" right="0.15748031496062992" top="0" bottom="0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18"/>
  <sheetViews>
    <sheetView workbookViewId="0" topLeftCell="A1">
      <selection activeCell="A1" sqref="A1:G17"/>
    </sheetView>
  </sheetViews>
  <sheetFormatPr defaultColWidth="9.140625" defaultRowHeight="12.75"/>
  <cols>
    <col min="1" max="1" width="6.7109375" style="0" customWidth="1"/>
    <col min="2" max="2" width="18.8515625" style="0" customWidth="1"/>
    <col min="3" max="3" width="18.421875" style="0" customWidth="1"/>
    <col min="4" max="4" width="29.00390625" style="0" customWidth="1"/>
    <col min="5" max="7" width="20.7109375" style="0" customWidth="1"/>
  </cols>
  <sheetData>
    <row r="1" spans="2:7" ht="21">
      <c r="B1" s="51"/>
      <c r="C1" s="51"/>
      <c r="D1" s="52"/>
      <c r="E1" s="53"/>
      <c r="F1" s="52"/>
      <c r="G1" s="53"/>
    </row>
    <row r="2" spans="2:7" ht="21">
      <c r="B2" s="437" t="s">
        <v>72</v>
      </c>
      <c r="C2" s="437"/>
      <c r="D2" s="437"/>
      <c r="E2" s="437"/>
      <c r="F2" s="437"/>
      <c r="G2" s="437"/>
    </row>
    <row r="3" spans="2:7" ht="21">
      <c r="B3" s="437" t="s">
        <v>207</v>
      </c>
      <c r="C3" s="437"/>
      <c r="D3" s="437"/>
      <c r="E3" s="437"/>
      <c r="F3" s="437"/>
      <c r="G3" s="437"/>
    </row>
    <row r="4" spans="2:7" ht="21">
      <c r="B4" s="488" t="s">
        <v>312</v>
      </c>
      <c r="C4" s="488"/>
      <c r="D4" s="488"/>
      <c r="E4" s="488"/>
      <c r="F4" s="488"/>
      <c r="G4" s="488"/>
    </row>
    <row r="5" spans="2:7" ht="9" customHeight="1">
      <c r="B5" s="487"/>
      <c r="C5" s="487"/>
      <c r="D5" s="487"/>
      <c r="E5" s="487"/>
      <c r="F5" s="487"/>
      <c r="G5" s="487"/>
    </row>
    <row r="6" spans="2:7" ht="24" customHeight="1">
      <c r="B6" s="483" t="s">
        <v>74</v>
      </c>
      <c r="C6" s="483" t="s">
        <v>12</v>
      </c>
      <c r="D6" s="481" t="s">
        <v>122</v>
      </c>
      <c r="E6" s="481" t="s">
        <v>8</v>
      </c>
      <c r="F6" s="485" t="s">
        <v>11</v>
      </c>
      <c r="G6" s="485" t="s">
        <v>7</v>
      </c>
    </row>
    <row r="7" spans="2:7" ht="9.75" customHeight="1">
      <c r="B7" s="484"/>
      <c r="C7" s="484"/>
      <c r="D7" s="482"/>
      <c r="E7" s="482"/>
      <c r="F7" s="486"/>
      <c r="G7" s="486"/>
    </row>
    <row r="8" spans="2:7" ht="10.5" customHeight="1">
      <c r="B8" s="59"/>
      <c r="C8" s="180"/>
      <c r="D8" s="79"/>
      <c r="E8" s="79"/>
      <c r="F8" s="81"/>
      <c r="G8" s="61"/>
    </row>
    <row r="9" spans="2:7" ht="24" customHeight="1">
      <c r="B9" s="213" t="s">
        <v>11</v>
      </c>
      <c r="C9" s="214" t="s">
        <v>11</v>
      </c>
      <c r="D9" s="156" t="s">
        <v>208</v>
      </c>
      <c r="E9" s="222">
        <v>644000</v>
      </c>
      <c r="F9" s="88">
        <v>379722</v>
      </c>
      <c r="G9" s="88">
        <f>F9</f>
        <v>379722</v>
      </c>
    </row>
    <row r="10" spans="2:7" ht="21">
      <c r="B10" s="62"/>
      <c r="C10" s="58"/>
      <c r="D10" s="156" t="s">
        <v>209</v>
      </c>
      <c r="E10" s="212" t="s">
        <v>6</v>
      </c>
      <c r="F10" s="64">
        <v>3463850</v>
      </c>
      <c r="G10" s="88">
        <f>F10</f>
        <v>3463850</v>
      </c>
    </row>
    <row r="11" spans="2:7" ht="21">
      <c r="B11" s="74"/>
      <c r="C11" s="58"/>
      <c r="D11" s="64"/>
      <c r="E11" s="63"/>
      <c r="F11" s="64"/>
      <c r="G11" s="64"/>
    </row>
    <row r="12" spans="2:7" ht="21">
      <c r="B12" s="62"/>
      <c r="C12" s="58"/>
      <c r="D12" s="64"/>
      <c r="E12" s="63"/>
      <c r="F12" s="64"/>
      <c r="G12" s="64"/>
    </row>
    <row r="13" spans="2:7" ht="21">
      <c r="B13" s="62"/>
      <c r="C13" s="58"/>
      <c r="D13" s="64"/>
      <c r="E13" s="63"/>
      <c r="F13" s="64"/>
      <c r="G13" s="64"/>
    </row>
    <row r="14" spans="2:7" ht="21">
      <c r="B14" s="74"/>
      <c r="C14" s="58"/>
      <c r="D14" s="93"/>
      <c r="E14" s="63"/>
      <c r="F14" s="93"/>
      <c r="G14" s="63"/>
    </row>
    <row r="15" spans="2:9" ht="21">
      <c r="B15" s="74"/>
      <c r="C15" s="58"/>
      <c r="D15" s="64"/>
      <c r="E15" s="68"/>
      <c r="F15" s="64"/>
      <c r="G15" s="68"/>
      <c r="I15" s="90"/>
    </row>
    <row r="16" spans="2:7" ht="21">
      <c r="B16" s="489" t="s">
        <v>7</v>
      </c>
      <c r="C16" s="490"/>
      <c r="D16" s="491"/>
      <c r="E16" s="413">
        <f>E9</f>
        <v>644000</v>
      </c>
      <c r="F16" s="414">
        <f>SUM(F9:F15)</f>
        <v>3843572</v>
      </c>
      <c r="G16" s="414">
        <f>SUM(G9:G15)</f>
        <v>3843572</v>
      </c>
    </row>
    <row r="17" ht="20.25" customHeight="1"/>
    <row r="18" spans="2:6" ht="24.75" customHeight="1">
      <c r="B18" s="480"/>
      <c r="C18" s="480"/>
      <c r="D18" s="480"/>
      <c r="E18" s="480"/>
      <c r="F18" s="480"/>
    </row>
  </sheetData>
  <sheetProtection/>
  <mergeCells count="12">
    <mergeCell ref="B2:G2"/>
    <mergeCell ref="B3:G3"/>
    <mergeCell ref="B5:G5"/>
    <mergeCell ref="B4:G4"/>
    <mergeCell ref="G6:G7"/>
    <mergeCell ref="B16:D16"/>
    <mergeCell ref="B18:F18"/>
    <mergeCell ref="D6:D7"/>
    <mergeCell ref="C6:C7"/>
    <mergeCell ref="B6:B7"/>
    <mergeCell ref="E6:E7"/>
    <mergeCell ref="F6:F7"/>
  </mergeCells>
  <printOptions/>
  <pageMargins left="0.9448818897637796" right="0.35433070866141736" top="0.1968503937007874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26"/>
  <sheetViews>
    <sheetView workbookViewId="0" topLeftCell="A11">
      <selection activeCell="A1" sqref="A1:H27"/>
    </sheetView>
  </sheetViews>
  <sheetFormatPr defaultColWidth="9.140625" defaultRowHeight="12.75"/>
  <cols>
    <col min="1" max="1" width="6.7109375" style="0" customWidth="1"/>
    <col min="2" max="2" width="14.421875" style="0" customWidth="1"/>
    <col min="3" max="3" width="20.00390625" style="0" customWidth="1"/>
    <col min="4" max="4" width="22.57421875" style="0" customWidth="1"/>
    <col min="5" max="6" width="15.7109375" style="0" customWidth="1"/>
    <col min="7" max="7" width="15.8515625" style="0" customWidth="1"/>
    <col min="8" max="8" width="17.140625" style="0" customWidth="1"/>
  </cols>
  <sheetData>
    <row r="2" spans="2:8" ht="21">
      <c r="B2" s="51"/>
      <c r="C2" s="51"/>
      <c r="D2" s="52"/>
      <c r="E2" s="53"/>
      <c r="F2" s="52"/>
      <c r="G2" s="52"/>
      <c r="H2" s="53"/>
    </row>
    <row r="3" spans="2:8" ht="21">
      <c r="B3" s="437" t="s">
        <v>72</v>
      </c>
      <c r="C3" s="437"/>
      <c r="D3" s="437"/>
      <c r="E3" s="437"/>
      <c r="F3" s="437"/>
      <c r="G3" s="437"/>
      <c r="H3" s="437"/>
    </row>
    <row r="4" spans="2:8" ht="21">
      <c r="B4" s="437" t="s">
        <v>121</v>
      </c>
      <c r="C4" s="437"/>
      <c r="D4" s="437"/>
      <c r="E4" s="437"/>
      <c r="F4" s="437"/>
      <c r="G4" s="437"/>
      <c r="H4" s="437"/>
    </row>
    <row r="5" spans="2:8" ht="21">
      <c r="B5" s="487" t="s">
        <v>312</v>
      </c>
      <c r="C5" s="487"/>
      <c r="D5" s="487"/>
      <c r="E5" s="487"/>
      <c r="F5" s="487"/>
      <c r="G5" s="487"/>
      <c r="H5" s="487"/>
    </row>
    <row r="6" spans="2:8" ht="24" customHeight="1">
      <c r="B6" s="492" t="s">
        <v>74</v>
      </c>
      <c r="C6" s="492" t="s">
        <v>12</v>
      </c>
      <c r="D6" s="215"/>
      <c r="E6" s="215"/>
      <c r="F6" s="223"/>
      <c r="G6" s="217"/>
      <c r="H6" s="223"/>
    </row>
    <row r="7" spans="2:8" ht="24" customHeight="1">
      <c r="B7" s="492"/>
      <c r="C7" s="492"/>
      <c r="D7" s="215" t="s">
        <v>122</v>
      </c>
      <c r="E7" s="216" t="s">
        <v>8</v>
      </c>
      <c r="F7" s="224" t="s">
        <v>123</v>
      </c>
      <c r="G7" s="217" t="s">
        <v>124</v>
      </c>
      <c r="H7" s="223" t="s">
        <v>7</v>
      </c>
    </row>
    <row r="8" spans="2:8" ht="24" customHeight="1">
      <c r="B8" s="484"/>
      <c r="C8" s="484"/>
      <c r="D8" s="218"/>
      <c r="E8" s="219"/>
      <c r="F8" s="225"/>
      <c r="G8" s="220"/>
      <c r="H8" s="221"/>
    </row>
    <row r="9" spans="2:8" ht="10.5" customHeight="1">
      <c r="B9" s="226"/>
      <c r="C9" s="226"/>
      <c r="D9" s="160"/>
      <c r="E9" s="227"/>
      <c r="F9" s="108"/>
      <c r="G9" s="66"/>
      <c r="H9" s="88"/>
    </row>
    <row r="10" spans="2:8" ht="24" customHeight="1">
      <c r="B10" s="213" t="s">
        <v>76</v>
      </c>
      <c r="C10" s="214" t="s">
        <v>36</v>
      </c>
      <c r="D10" s="88" t="s">
        <v>208</v>
      </c>
      <c r="E10" s="88">
        <v>1707120</v>
      </c>
      <c r="F10" s="88">
        <v>1707120</v>
      </c>
      <c r="G10" s="88">
        <v>0</v>
      </c>
      <c r="H10" s="88">
        <f aca="true" t="shared" si="0" ref="H10:H20">F10+G10</f>
        <v>1707120</v>
      </c>
    </row>
    <row r="11" spans="2:8" ht="21">
      <c r="B11" s="228"/>
      <c r="C11" s="214" t="s">
        <v>37</v>
      </c>
      <c r="D11" s="88" t="s">
        <v>208</v>
      </c>
      <c r="E11" s="87">
        <v>3769430</v>
      </c>
      <c r="F11" s="64">
        <v>1986277</v>
      </c>
      <c r="G11" s="87">
        <v>768303</v>
      </c>
      <c r="H11" s="88">
        <f t="shared" si="0"/>
        <v>2754580</v>
      </c>
    </row>
    <row r="12" spans="2:8" ht="21">
      <c r="B12" s="228"/>
      <c r="C12" s="214"/>
      <c r="D12" s="59" t="s">
        <v>209</v>
      </c>
      <c r="E12" s="88">
        <v>0</v>
      </c>
      <c r="F12" s="64">
        <v>390000</v>
      </c>
      <c r="G12" s="88">
        <v>0</v>
      </c>
      <c r="H12" s="88">
        <f t="shared" si="0"/>
        <v>390000</v>
      </c>
    </row>
    <row r="13" spans="2:8" ht="21">
      <c r="B13" s="229" t="s">
        <v>77</v>
      </c>
      <c r="C13" s="214" t="s">
        <v>18</v>
      </c>
      <c r="D13" s="88" t="s">
        <v>208</v>
      </c>
      <c r="E13" s="87">
        <v>720400</v>
      </c>
      <c r="F13" s="64">
        <v>283950</v>
      </c>
      <c r="G13" s="64">
        <v>287480</v>
      </c>
      <c r="H13" s="88">
        <f t="shared" si="0"/>
        <v>571430</v>
      </c>
    </row>
    <row r="14" spans="2:8" ht="21">
      <c r="B14" s="228"/>
      <c r="C14" s="214" t="s">
        <v>19</v>
      </c>
      <c r="D14" s="88" t="s">
        <v>208</v>
      </c>
      <c r="E14" s="87">
        <v>2716600</v>
      </c>
      <c r="F14" s="64">
        <v>1364345</v>
      </c>
      <c r="G14" s="64">
        <v>172004</v>
      </c>
      <c r="H14" s="88">
        <f t="shared" si="0"/>
        <v>1536349</v>
      </c>
    </row>
    <row r="15" spans="2:8" ht="21">
      <c r="B15" s="228"/>
      <c r="C15" s="214"/>
      <c r="D15" s="59" t="s">
        <v>209</v>
      </c>
      <c r="E15" s="88">
        <v>0</v>
      </c>
      <c r="F15" s="64">
        <v>130000</v>
      </c>
      <c r="G15" s="88">
        <v>0</v>
      </c>
      <c r="H15" s="88">
        <f t="shared" si="0"/>
        <v>130000</v>
      </c>
    </row>
    <row r="16" spans="2:8" ht="21">
      <c r="B16" s="228"/>
      <c r="C16" s="214" t="s">
        <v>20</v>
      </c>
      <c r="D16" s="88" t="s">
        <v>208</v>
      </c>
      <c r="E16" s="87">
        <v>443200</v>
      </c>
      <c r="F16" s="64">
        <v>174840</v>
      </c>
      <c r="G16" s="64">
        <v>70160.85</v>
      </c>
      <c r="H16" s="88">
        <f t="shared" si="0"/>
        <v>245000.85</v>
      </c>
    </row>
    <row r="17" spans="2:8" ht="21">
      <c r="B17" s="228"/>
      <c r="C17" s="214" t="s">
        <v>21</v>
      </c>
      <c r="D17" s="88" t="s">
        <v>208</v>
      </c>
      <c r="E17" s="96">
        <v>792000</v>
      </c>
      <c r="F17" s="67">
        <v>575763.55</v>
      </c>
      <c r="G17" s="88">
        <v>0</v>
      </c>
      <c r="H17" s="88">
        <f t="shared" si="0"/>
        <v>575763.55</v>
      </c>
    </row>
    <row r="18" spans="2:8" ht="21">
      <c r="B18" s="229" t="s">
        <v>78</v>
      </c>
      <c r="C18" s="214" t="s">
        <v>22</v>
      </c>
      <c r="D18" s="88" t="s">
        <v>208</v>
      </c>
      <c r="E18" s="87">
        <v>231770</v>
      </c>
      <c r="F18" s="93">
        <v>190971</v>
      </c>
      <c r="G18" s="88">
        <v>9750</v>
      </c>
      <c r="H18" s="88">
        <f t="shared" si="0"/>
        <v>200721</v>
      </c>
    </row>
    <row r="19" spans="2:10" ht="21">
      <c r="B19" s="229"/>
      <c r="C19" s="214" t="s">
        <v>23</v>
      </c>
      <c r="D19" s="88" t="s">
        <v>208</v>
      </c>
      <c r="E19" s="89">
        <v>450000</v>
      </c>
      <c r="F19" s="88">
        <v>0</v>
      </c>
      <c r="G19" s="88">
        <v>0</v>
      </c>
      <c r="H19" s="88">
        <f t="shared" si="0"/>
        <v>0</v>
      </c>
      <c r="J19" s="90"/>
    </row>
    <row r="20" spans="2:8" ht="21">
      <c r="B20" s="229" t="s">
        <v>80</v>
      </c>
      <c r="C20" s="230" t="s">
        <v>17</v>
      </c>
      <c r="D20" s="88" t="s">
        <v>208</v>
      </c>
      <c r="E20" s="87">
        <v>10000</v>
      </c>
      <c r="F20" s="64">
        <v>0</v>
      </c>
      <c r="G20" s="88">
        <v>0</v>
      </c>
      <c r="H20" s="88">
        <f t="shared" si="0"/>
        <v>0</v>
      </c>
    </row>
    <row r="21" spans="2:8" ht="21">
      <c r="B21" s="229"/>
      <c r="C21" s="214"/>
      <c r="D21" s="88"/>
      <c r="E21" s="63"/>
      <c r="F21" s="64"/>
      <c r="G21" s="63"/>
      <c r="H21" s="63"/>
    </row>
    <row r="22" spans="2:8" ht="21">
      <c r="B22" s="229"/>
      <c r="C22" s="214"/>
      <c r="D22" s="88"/>
      <c r="E22" s="63"/>
      <c r="F22" s="64"/>
      <c r="G22" s="63"/>
      <c r="H22" s="63"/>
    </row>
    <row r="23" spans="2:8" ht="21">
      <c r="B23" s="229"/>
      <c r="C23" s="214"/>
      <c r="D23" s="88"/>
      <c r="E23" s="63"/>
      <c r="F23" s="64"/>
      <c r="G23" s="63"/>
      <c r="H23" s="63"/>
    </row>
    <row r="24" spans="2:8" ht="21">
      <c r="B24" s="229"/>
      <c r="C24" s="230"/>
      <c r="D24" s="88"/>
      <c r="E24" s="63"/>
      <c r="F24" s="64"/>
      <c r="G24" s="63"/>
      <c r="H24" s="63"/>
    </row>
    <row r="25" spans="2:8" ht="21">
      <c r="B25" s="493" t="s">
        <v>7</v>
      </c>
      <c r="C25" s="494"/>
      <c r="D25" s="495"/>
      <c r="E25" s="414">
        <f>SUM(E10:E24)</f>
        <v>10840520</v>
      </c>
      <c r="F25" s="414">
        <f>SUM(F10:F24)</f>
        <v>6803266.55</v>
      </c>
      <c r="G25" s="414">
        <f>SUM(G10:G24)</f>
        <v>1307697.85</v>
      </c>
      <c r="H25" s="414">
        <f>SUM(H10:H24)</f>
        <v>8110964.399999999</v>
      </c>
    </row>
    <row r="26" spans="2:8" ht="20.25">
      <c r="B26" s="90"/>
      <c r="C26" s="90"/>
      <c r="D26" s="90"/>
      <c r="E26" s="90"/>
      <c r="F26" s="90"/>
      <c r="G26" s="90"/>
      <c r="H26" s="90"/>
    </row>
  </sheetData>
  <sheetProtection/>
  <mergeCells count="6">
    <mergeCell ref="B3:H3"/>
    <mergeCell ref="B4:H4"/>
    <mergeCell ref="B5:H5"/>
    <mergeCell ref="B6:B8"/>
    <mergeCell ref="C6:C8"/>
    <mergeCell ref="B25:D25"/>
  </mergeCells>
  <printOptions/>
  <pageMargins left="0.9448818897637796" right="0.35433070866141736" top="0.1968503937007874" bottom="0.1968503937007874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18"/>
  <sheetViews>
    <sheetView workbookViewId="0" topLeftCell="A1">
      <selection activeCell="A1" sqref="A1:G17"/>
    </sheetView>
  </sheetViews>
  <sheetFormatPr defaultColWidth="9.140625" defaultRowHeight="12.75"/>
  <cols>
    <col min="1" max="1" width="6.7109375" style="0" customWidth="1"/>
    <col min="2" max="2" width="16.7109375" style="0" customWidth="1"/>
    <col min="3" max="3" width="18.7109375" style="0" customWidth="1"/>
    <col min="4" max="4" width="20.140625" style="0" customWidth="1"/>
    <col min="5" max="5" width="18.57421875" style="0" customWidth="1"/>
    <col min="6" max="6" width="22.7109375" style="0" customWidth="1"/>
    <col min="7" max="7" width="19.7109375" style="0" customWidth="1"/>
  </cols>
  <sheetData>
    <row r="1" spans="2:7" ht="21">
      <c r="B1" s="51"/>
      <c r="C1" s="51"/>
      <c r="D1" s="52"/>
      <c r="E1" s="53"/>
      <c r="F1" s="52"/>
      <c r="G1" s="53"/>
    </row>
    <row r="2" spans="2:7" ht="21">
      <c r="B2" s="437" t="s">
        <v>72</v>
      </c>
      <c r="C2" s="437"/>
      <c r="D2" s="437"/>
      <c r="E2" s="437"/>
      <c r="F2" s="437"/>
      <c r="G2" s="437"/>
    </row>
    <row r="3" spans="2:7" ht="21">
      <c r="B3" s="437" t="s">
        <v>210</v>
      </c>
      <c r="C3" s="437"/>
      <c r="D3" s="437"/>
      <c r="E3" s="437"/>
      <c r="F3" s="437"/>
      <c r="G3" s="437"/>
    </row>
    <row r="4" spans="2:7" ht="21">
      <c r="B4" s="487" t="s">
        <v>312</v>
      </c>
      <c r="C4" s="487"/>
      <c r="D4" s="487"/>
      <c r="E4" s="487"/>
      <c r="F4" s="487"/>
      <c r="G4" s="487"/>
    </row>
    <row r="5" spans="2:7" ht="24" customHeight="1">
      <c r="B5" s="492" t="s">
        <v>74</v>
      </c>
      <c r="C5" s="492" t="s">
        <v>12</v>
      </c>
      <c r="D5" s="215"/>
      <c r="E5" s="215"/>
      <c r="F5" s="496" t="s">
        <v>211</v>
      </c>
      <c r="G5" s="223"/>
    </row>
    <row r="6" spans="2:7" ht="24" customHeight="1">
      <c r="B6" s="492"/>
      <c r="C6" s="492"/>
      <c r="D6" s="215" t="s">
        <v>122</v>
      </c>
      <c r="E6" s="216" t="s">
        <v>8</v>
      </c>
      <c r="F6" s="497"/>
      <c r="G6" s="223" t="s">
        <v>7</v>
      </c>
    </row>
    <row r="7" spans="2:7" ht="24" customHeight="1">
      <c r="B7" s="484"/>
      <c r="C7" s="484"/>
      <c r="D7" s="218"/>
      <c r="E7" s="219"/>
      <c r="F7" s="498"/>
      <c r="G7" s="221"/>
    </row>
    <row r="8" spans="2:7" ht="10.5" customHeight="1">
      <c r="B8" s="226"/>
      <c r="C8" s="226"/>
      <c r="D8" s="160"/>
      <c r="E8" s="227"/>
      <c r="F8" s="66"/>
      <c r="G8" s="88"/>
    </row>
    <row r="9" spans="2:7" ht="21">
      <c r="B9" s="229" t="s">
        <v>77</v>
      </c>
      <c r="C9" s="214" t="s">
        <v>19</v>
      </c>
      <c r="D9" s="88" t="s">
        <v>208</v>
      </c>
      <c r="E9" s="87">
        <v>300000</v>
      </c>
      <c r="F9" s="64">
        <v>0</v>
      </c>
      <c r="G9" s="231">
        <f>F9</f>
        <v>0</v>
      </c>
    </row>
    <row r="10" spans="2:7" ht="21">
      <c r="B10" s="229"/>
      <c r="C10" s="214"/>
      <c r="D10" s="88"/>
      <c r="E10" s="87"/>
      <c r="F10" s="64"/>
      <c r="G10" s="64"/>
    </row>
    <row r="11" spans="2:7" ht="21">
      <c r="B11" s="229"/>
      <c r="C11" s="214"/>
      <c r="D11" s="88"/>
      <c r="E11" s="87"/>
      <c r="F11" s="64"/>
      <c r="G11" s="64"/>
    </row>
    <row r="12" spans="2:7" ht="21">
      <c r="B12" s="228"/>
      <c r="C12" s="214"/>
      <c r="D12" s="88"/>
      <c r="E12" s="63"/>
      <c r="F12" s="64"/>
      <c r="G12" s="64"/>
    </row>
    <row r="13" spans="2:7" ht="21">
      <c r="B13" s="228"/>
      <c r="C13" s="214"/>
      <c r="D13" s="88"/>
      <c r="E13" s="96"/>
      <c r="F13" s="66"/>
      <c r="G13" s="67"/>
    </row>
    <row r="14" spans="2:9" ht="21">
      <c r="B14" s="229"/>
      <c r="C14" s="214"/>
      <c r="D14" s="88"/>
      <c r="E14" s="68"/>
      <c r="F14" s="89"/>
      <c r="G14" s="68"/>
      <c r="I14" s="90"/>
    </row>
    <row r="15" spans="2:7" ht="21">
      <c r="B15" s="229"/>
      <c r="C15" s="214"/>
      <c r="D15" s="88"/>
      <c r="E15" s="63"/>
      <c r="F15" s="63"/>
      <c r="G15" s="63"/>
    </row>
    <row r="16" spans="2:7" ht="21">
      <c r="B16" s="229"/>
      <c r="C16" s="230"/>
      <c r="D16" s="88"/>
      <c r="E16" s="63"/>
      <c r="F16" s="63"/>
      <c r="G16" s="63"/>
    </row>
    <row r="17" spans="2:7" ht="21">
      <c r="B17" s="493" t="s">
        <v>7</v>
      </c>
      <c r="C17" s="494"/>
      <c r="D17" s="495"/>
      <c r="E17" s="414">
        <f>SUM(E9:E16)</f>
        <v>300000</v>
      </c>
      <c r="F17" s="414">
        <f>SUM(F9:F16)</f>
        <v>0</v>
      </c>
      <c r="G17" s="414">
        <f>SUM(G9:G16)</f>
        <v>0</v>
      </c>
    </row>
    <row r="18" spans="2:7" ht="20.25">
      <c r="B18" s="90"/>
      <c r="C18" s="90"/>
      <c r="D18" s="90"/>
      <c r="E18" s="90"/>
      <c r="F18" s="90"/>
      <c r="G18" s="90"/>
    </row>
  </sheetData>
  <sheetProtection/>
  <mergeCells count="7">
    <mergeCell ref="B2:G2"/>
    <mergeCell ref="B3:G3"/>
    <mergeCell ref="B4:G4"/>
    <mergeCell ref="B5:B7"/>
    <mergeCell ref="C5:C7"/>
    <mergeCell ref="B17:D17"/>
    <mergeCell ref="F5:F7"/>
  </mergeCells>
  <printOptions/>
  <pageMargins left="0.9448818897637796" right="0.35433070866141736" top="0.1968503937007874" bottom="0.1968503937007874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24"/>
  <sheetViews>
    <sheetView workbookViewId="0" topLeftCell="A9">
      <selection activeCell="A1" sqref="A1:H24"/>
    </sheetView>
  </sheetViews>
  <sheetFormatPr defaultColWidth="9.140625" defaultRowHeight="12.75"/>
  <cols>
    <col min="1" max="1" width="6.7109375" style="0" customWidth="1"/>
    <col min="2" max="2" width="13.421875" style="0" customWidth="1"/>
    <col min="3" max="3" width="20.421875" style="0" customWidth="1"/>
    <col min="4" max="4" width="22.8515625" style="0" customWidth="1"/>
    <col min="5" max="5" width="15.140625" style="0" customWidth="1"/>
    <col min="6" max="6" width="16.57421875" style="0" customWidth="1"/>
    <col min="7" max="7" width="15.421875" style="0" customWidth="1"/>
    <col min="8" max="8" width="17.57421875" style="0" customWidth="1"/>
  </cols>
  <sheetData>
    <row r="1" spans="2:8" ht="21">
      <c r="B1" s="51"/>
      <c r="C1" s="51"/>
      <c r="D1" s="52"/>
      <c r="E1" s="53"/>
      <c r="F1" s="52"/>
      <c r="G1" s="52"/>
      <c r="H1" s="53"/>
    </row>
    <row r="2" spans="2:8" ht="21">
      <c r="B2" s="437" t="s">
        <v>72</v>
      </c>
      <c r="C2" s="437"/>
      <c r="D2" s="437"/>
      <c r="E2" s="437"/>
      <c r="F2" s="437"/>
      <c r="G2" s="437"/>
      <c r="H2" s="437"/>
    </row>
    <row r="3" spans="2:8" ht="21">
      <c r="B3" s="437" t="s">
        <v>212</v>
      </c>
      <c r="C3" s="437"/>
      <c r="D3" s="437"/>
      <c r="E3" s="437"/>
      <c r="F3" s="437"/>
      <c r="G3" s="437"/>
      <c r="H3" s="437"/>
    </row>
    <row r="4" spans="2:8" ht="21">
      <c r="B4" s="487" t="s">
        <v>312</v>
      </c>
      <c r="C4" s="487"/>
      <c r="D4" s="487"/>
      <c r="E4" s="487"/>
      <c r="F4" s="487"/>
      <c r="G4" s="487"/>
      <c r="H4" s="487"/>
    </row>
    <row r="5" spans="2:8" ht="6.75" customHeight="1">
      <c r="B5" s="492" t="s">
        <v>74</v>
      </c>
      <c r="C5" s="492" t="s">
        <v>12</v>
      </c>
      <c r="D5" s="481" t="s">
        <v>122</v>
      </c>
      <c r="E5" s="481" t="s">
        <v>8</v>
      </c>
      <c r="F5" s="234"/>
      <c r="G5" s="223"/>
      <c r="H5" s="485" t="s">
        <v>7</v>
      </c>
    </row>
    <row r="6" spans="2:8" ht="24" customHeight="1">
      <c r="B6" s="492"/>
      <c r="C6" s="492"/>
      <c r="D6" s="499"/>
      <c r="E6" s="499"/>
      <c r="F6" s="217" t="s">
        <v>123</v>
      </c>
      <c r="G6" s="223" t="s">
        <v>229</v>
      </c>
      <c r="H6" s="500"/>
    </row>
    <row r="7" spans="2:8" ht="24" customHeight="1">
      <c r="B7" s="492"/>
      <c r="C7" s="492"/>
      <c r="D7" s="499"/>
      <c r="E7" s="499"/>
      <c r="F7" s="217" t="s">
        <v>228</v>
      </c>
      <c r="G7" s="223" t="s">
        <v>230</v>
      </c>
      <c r="H7" s="500"/>
    </row>
    <row r="8" spans="2:8" ht="24" customHeight="1">
      <c r="B8" s="484"/>
      <c r="C8" s="484"/>
      <c r="D8" s="482"/>
      <c r="E8" s="482"/>
      <c r="F8" s="235"/>
      <c r="G8" s="221" t="s">
        <v>231</v>
      </c>
      <c r="H8" s="486"/>
    </row>
    <row r="9" spans="2:8" ht="10.5" customHeight="1">
      <c r="B9" s="226"/>
      <c r="C9" s="226"/>
      <c r="D9" s="160"/>
      <c r="E9" s="227"/>
      <c r="F9" s="108"/>
      <c r="G9" s="108"/>
      <c r="H9" s="88"/>
    </row>
    <row r="10" spans="2:8" ht="24" customHeight="1">
      <c r="B10" s="213" t="s">
        <v>76</v>
      </c>
      <c r="C10" s="214" t="s">
        <v>37</v>
      </c>
      <c r="D10" s="88" t="s">
        <v>208</v>
      </c>
      <c r="E10" s="88">
        <v>511000</v>
      </c>
      <c r="F10" s="88">
        <v>279900</v>
      </c>
      <c r="G10" s="88">
        <v>67987</v>
      </c>
      <c r="H10" s="88">
        <f aca="true" t="shared" si="0" ref="H10:H17">F10+G10</f>
        <v>347887</v>
      </c>
    </row>
    <row r="11" spans="2:8" ht="21">
      <c r="B11" s="228"/>
      <c r="C11" s="214"/>
      <c r="D11" s="59" t="s">
        <v>209</v>
      </c>
      <c r="E11" s="233" t="s">
        <v>6</v>
      </c>
      <c r="F11" s="64">
        <v>0</v>
      </c>
      <c r="G11" s="64">
        <v>791487</v>
      </c>
      <c r="H11" s="88">
        <f t="shared" si="0"/>
        <v>791487</v>
      </c>
    </row>
    <row r="12" spans="2:8" ht="21">
      <c r="B12" s="229" t="s">
        <v>77</v>
      </c>
      <c r="C12" s="214" t="s">
        <v>18</v>
      </c>
      <c r="D12" s="88" t="s">
        <v>208</v>
      </c>
      <c r="E12" s="87">
        <v>169000</v>
      </c>
      <c r="F12" s="64">
        <v>153290</v>
      </c>
      <c r="G12" s="64">
        <v>0</v>
      </c>
      <c r="H12" s="88">
        <f t="shared" si="0"/>
        <v>153290</v>
      </c>
    </row>
    <row r="13" spans="2:8" ht="21">
      <c r="B13" s="229"/>
      <c r="C13" s="214"/>
      <c r="D13" s="59" t="s">
        <v>209</v>
      </c>
      <c r="E13" s="63" t="s">
        <v>6</v>
      </c>
      <c r="F13" s="64">
        <v>0</v>
      </c>
      <c r="G13" s="64">
        <v>48000</v>
      </c>
      <c r="H13" s="88">
        <f t="shared" si="0"/>
        <v>48000</v>
      </c>
    </row>
    <row r="14" spans="2:8" ht="21">
      <c r="B14" s="228"/>
      <c r="C14" s="214" t="s">
        <v>19</v>
      </c>
      <c r="D14" s="88" t="s">
        <v>208</v>
      </c>
      <c r="E14" s="87">
        <v>618000</v>
      </c>
      <c r="F14" s="64">
        <v>27616</v>
      </c>
      <c r="G14" s="64">
        <v>485190</v>
      </c>
      <c r="H14" s="88">
        <f t="shared" si="0"/>
        <v>512806</v>
      </c>
    </row>
    <row r="15" spans="2:8" ht="21">
      <c r="B15" s="228"/>
      <c r="C15" s="214" t="s">
        <v>20</v>
      </c>
      <c r="D15" s="88" t="s">
        <v>208</v>
      </c>
      <c r="E15" s="87">
        <v>544250</v>
      </c>
      <c r="F15" s="64">
        <v>9500</v>
      </c>
      <c r="G15" s="64">
        <v>471292.8</v>
      </c>
      <c r="H15" s="88">
        <f t="shared" si="0"/>
        <v>480792.8</v>
      </c>
    </row>
    <row r="16" spans="2:8" ht="21">
      <c r="B16" s="228"/>
      <c r="C16" s="214"/>
      <c r="D16" s="59" t="s">
        <v>209</v>
      </c>
      <c r="E16" s="212" t="s">
        <v>6</v>
      </c>
      <c r="F16" s="64"/>
      <c r="G16" s="64">
        <v>107100</v>
      </c>
      <c r="H16" s="88">
        <f t="shared" si="0"/>
        <v>107100</v>
      </c>
    </row>
    <row r="17" spans="2:8" ht="21">
      <c r="B17" s="229" t="s">
        <v>80</v>
      </c>
      <c r="C17" s="230" t="s">
        <v>17</v>
      </c>
      <c r="D17" s="88" t="s">
        <v>208</v>
      </c>
      <c r="E17" s="87">
        <v>839000</v>
      </c>
      <c r="F17" s="64">
        <v>0</v>
      </c>
      <c r="G17" s="64">
        <v>839000</v>
      </c>
      <c r="H17" s="88">
        <f t="shared" si="0"/>
        <v>839000</v>
      </c>
    </row>
    <row r="18" spans="2:8" ht="21">
      <c r="B18" s="229"/>
      <c r="C18" s="230"/>
      <c r="D18" s="88"/>
      <c r="E18" s="87"/>
      <c r="F18" s="64"/>
      <c r="G18" s="64"/>
      <c r="H18" s="87"/>
    </row>
    <row r="19" spans="2:8" ht="21">
      <c r="B19" s="229"/>
      <c r="C19" s="230"/>
      <c r="D19" s="88"/>
      <c r="E19" s="87"/>
      <c r="F19" s="64"/>
      <c r="G19" s="64"/>
      <c r="H19" s="87"/>
    </row>
    <row r="20" spans="2:8" ht="21">
      <c r="B20" s="229"/>
      <c r="C20" s="230"/>
      <c r="D20" s="88"/>
      <c r="E20" s="87"/>
      <c r="F20" s="64"/>
      <c r="G20" s="64"/>
      <c r="H20" s="87"/>
    </row>
    <row r="21" spans="2:8" ht="21">
      <c r="B21" s="229"/>
      <c r="C21" s="230"/>
      <c r="D21" s="88"/>
      <c r="E21" s="87"/>
      <c r="F21" s="64"/>
      <c r="G21" s="64"/>
      <c r="H21" s="87"/>
    </row>
    <row r="22" spans="2:8" ht="21">
      <c r="B22" s="229"/>
      <c r="C22" s="230"/>
      <c r="D22" s="88"/>
      <c r="E22" s="87"/>
      <c r="F22" s="64"/>
      <c r="G22" s="64"/>
      <c r="H22" s="87"/>
    </row>
    <row r="23" spans="2:8" ht="21">
      <c r="B23" s="493" t="s">
        <v>7</v>
      </c>
      <c r="C23" s="494"/>
      <c r="D23" s="495"/>
      <c r="E23" s="414">
        <f>SUM(E10:E22)</f>
        <v>2681250</v>
      </c>
      <c r="F23" s="414">
        <f>SUM(F10:F22)</f>
        <v>470306</v>
      </c>
      <c r="G23" s="414">
        <f>SUM(G10:G22)</f>
        <v>2810056.8</v>
      </c>
      <c r="H23" s="414">
        <f>SUM(H10:H22)</f>
        <v>3280362.8</v>
      </c>
    </row>
    <row r="24" spans="2:8" ht="20.25">
      <c r="B24" s="90"/>
      <c r="C24" s="90"/>
      <c r="D24" s="90"/>
      <c r="E24" s="90"/>
      <c r="F24" s="90"/>
      <c r="G24" s="90"/>
      <c r="H24" s="90"/>
    </row>
  </sheetData>
  <sheetProtection/>
  <mergeCells count="9">
    <mergeCell ref="B2:H2"/>
    <mergeCell ref="B3:H3"/>
    <mergeCell ref="B4:H4"/>
    <mergeCell ref="B5:B8"/>
    <mergeCell ref="C5:C8"/>
    <mergeCell ref="B23:D23"/>
    <mergeCell ref="D5:D8"/>
    <mergeCell ref="E5:E8"/>
    <mergeCell ref="H5:H8"/>
  </mergeCells>
  <printOptions/>
  <pageMargins left="0.9448818897637796" right="0.35433070866141736" top="0.1968503937007874" bottom="0.1968503937007874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I19"/>
  <sheetViews>
    <sheetView workbookViewId="0" topLeftCell="A4">
      <selection activeCell="A1" sqref="A1:H19"/>
    </sheetView>
  </sheetViews>
  <sheetFormatPr defaultColWidth="9.140625" defaultRowHeight="12.75"/>
  <cols>
    <col min="1" max="1" width="6.7109375" style="0" customWidth="1"/>
    <col min="2" max="2" width="19.00390625" style="0" customWidth="1"/>
    <col min="3" max="3" width="23.00390625" style="0" customWidth="1"/>
    <col min="4" max="4" width="18.7109375" style="0" customWidth="1"/>
    <col min="5" max="5" width="16.7109375" style="0" customWidth="1"/>
    <col min="6" max="6" width="20.00390625" style="0" customWidth="1"/>
    <col min="7" max="7" width="19.140625" style="0" customWidth="1"/>
  </cols>
  <sheetData>
    <row r="1" spans="2:7" ht="21">
      <c r="B1" s="51"/>
      <c r="C1" s="51"/>
      <c r="D1" s="52"/>
      <c r="E1" s="53"/>
      <c r="F1" s="52"/>
      <c r="G1" s="53"/>
    </row>
    <row r="2" spans="2:7" ht="21">
      <c r="B2" s="437" t="s">
        <v>72</v>
      </c>
      <c r="C2" s="437"/>
      <c r="D2" s="437"/>
      <c r="E2" s="437"/>
      <c r="F2" s="437"/>
      <c r="G2" s="437"/>
    </row>
    <row r="3" spans="2:7" ht="21">
      <c r="B3" s="437" t="s">
        <v>233</v>
      </c>
      <c r="C3" s="437"/>
      <c r="D3" s="437"/>
      <c r="E3" s="437"/>
      <c r="F3" s="437"/>
      <c r="G3" s="437"/>
    </row>
    <row r="4" spans="2:7" ht="21">
      <c r="B4" s="487" t="s">
        <v>312</v>
      </c>
      <c r="C4" s="487"/>
      <c r="D4" s="487"/>
      <c r="E4" s="487"/>
      <c r="F4" s="487"/>
      <c r="G4" s="487"/>
    </row>
    <row r="5" spans="2:7" ht="23.25" customHeight="1">
      <c r="B5" s="492" t="s">
        <v>74</v>
      </c>
      <c r="C5" s="492" t="s">
        <v>12</v>
      </c>
      <c r="D5" s="215"/>
      <c r="E5" s="215"/>
      <c r="F5" s="217" t="s">
        <v>123</v>
      </c>
      <c r="G5" s="223"/>
    </row>
    <row r="6" spans="2:7" ht="24" customHeight="1">
      <c r="B6" s="492"/>
      <c r="C6" s="492"/>
      <c r="D6" s="215" t="s">
        <v>122</v>
      </c>
      <c r="E6" s="216" t="s">
        <v>8</v>
      </c>
      <c r="F6" s="234" t="s">
        <v>232</v>
      </c>
      <c r="G6" s="223" t="s">
        <v>7</v>
      </c>
    </row>
    <row r="7" spans="2:7" ht="25.5" customHeight="1">
      <c r="B7" s="484"/>
      <c r="C7" s="484"/>
      <c r="D7" s="218"/>
      <c r="E7" s="219"/>
      <c r="F7" s="225"/>
      <c r="G7" s="221"/>
    </row>
    <row r="8" spans="2:7" ht="10.5" customHeight="1">
      <c r="B8" s="226"/>
      <c r="C8" s="226"/>
      <c r="D8" s="160"/>
      <c r="E8" s="227"/>
      <c r="F8" s="108"/>
      <c r="G8" s="88"/>
    </row>
    <row r="9" spans="2:7" ht="21">
      <c r="B9" s="229" t="s">
        <v>77</v>
      </c>
      <c r="C9" s="214" t="s">
        <v>20</v>
      </c>
      <c r="D9" s="88" t="s">
        <v>208</v>
      </c>
      <c r="E9" s="87">
        <v>30000</v>
      </c>
      <c r="F9" s="64">
        <v>0</v>
      </c>
      <c r="G9" s="231">
        <f>F9</f>
        <v>0</v>
      </c>
    </row>
    <row r="10" spans="2:7" ht="21">
      <c r="B10" s="229" t="s">
        <v>80</v>
      </c>
      <c r="C10" s="230" t="s">
        <v>17</v>
      </c>
      <c r="D10" s="88" t="s">
        <v>208</v>
      </c>
      <c r="E10" s="87">
        <v>85000</v>
      </c>
      <c r="F10" s="64">
        <v>37500</v>
      </c>
      <c r="G10" s="64">
        <f>F10</f>
        <v>37500</v>
      </c>
    </row>
    <row r="11" spans="2:7" ht="21">
      <c r="B11" s="228"/>
      <c r="C11" s="214"/>
      <c r="D11" s="88"/>
      <c r="E11" s="63"/>
      <c r="F11" s="64"/>
      <c r="G11" s="64"/>
    </row>
    <row r="12" spans="2:7" ht="21">
      <c r="B12" s="228"/>
      <c r="C12" s="214"/>
      <c r="D12" s="88"/>
      <c r="E12" s="212"/>
      <c r="F12" s="64"/>
      <c r="G12" s="64"/>
    </row>
    <row r="13" spans="2:7" ht="21">
      <c r="B13" s="228"/>
      <c r="C13" s="214"/>
      <c r="D13" s="88"/>
      <c r="E13" s="212"/>
      <c r="F13" s="64"/>
      <c r="G13" s="64"/>
    </row>
    <row r="14" spans="2:7" ht="21">
      <c r="B14" s="228"/>
      <c r="C14" s="214"/>
      <c r="D14" s="88"/>
      <c r="E14" s="96"/>
      <c r="F14" s="67"/>
      <c r="G14" s="67"/>
    </row>
    <row r="15" spans="2:9" ht="21">
      <c r="B15" s="229"/>
      <c r="C15" s="214"/>
      <c r="D15" s="88"/>
      <c r="E15" s="68"/>
      <c r="F15" s="64"/>
      <c r="G15" s="68"/>
      <c r="I15" s="90"/>
    </row>
    <row r="16" spans="2:7" ht="21">
      <c r="B16" s="229"/>
      <c r="C16" s="214"/>
      <c r="D16" s="88"/>
      <c r="E16" s="63"/>
      <c r="F16" s="64"/>
      <c r="G16" s="63"/>
    </row>
    <row r="17" spans="2:7" ht="21">
      <c r="B17" s="229"/>
      <c r="C17" s="230"/>
      <c r="D17" s="88"/>
      <c r="E17" s="63"/>
      <c r="F17" s="64"/>
      <c r="G17" s="63"/>
    </row>
    <row r="18" spans="2:7" ht="21">
      <c r="B18" s="501" t="s">
        <v>7</v>
      </c>
      <c r="C18" s="502"/>
      <c r="D18" s="503"/>
      <c r="E18" s="414">
        <f>SUM(E9:E17)</f>
        <v>115000</v>
      </c>
      <c r="F18" s="414">
        <f>SUM(F9:F17)</f>
        <v>37500</v>
      </c>
      <c r="G18" s="414">
        <f>SUM(G9:G17)</f>
        <v>37500</v>
      </c>
    </row>
    <row r="19" spans="2:7" ht="20.25">
      <c r="B19" s="90"/>
      <c r="C19" s="90"/>
      <c r="D19" s="90"/>
      <c r="E19" s="90"/>
      <c r="F19" s="90"/>
      <c r="G19" s="90"/>
    </row>
  </sheetData>
  <sheetProtection/>
  <mergeCells count="6">
    <mergeCell ref="B18:D18"/>
    <mergeCell ref="B2:G2"/>
    <mergeCell ref="B3:G3"/>
    <mergeCell ref="B4:G4"/>
    <mergeCell ref="B5:B7"/>
    <mergeCell ref="C5:C7"/>
  </mergeCells>
  <printOptions/>
  <pageMargins left="0.9448818897637796" right="0.35433070866141736" top="0.1968503937007874" bottom="0.1968503937007874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J20"/>
  <sheetViews>
    <sheetView workbookViewId="0" topLeftCell="A5">
      <selection activeCell="A1" sqref="A1:H21"/>
    </sheetView>
  </sheetViews>
  <sheetFormatPr defaultColWidth="9.140625" defaultRowHeight="12.75"/>
  <cols>
    <col min="1" max="1" width="8.00390625" style="0" customWidth="1"/>
    <col min="2" max="2" width="14.8515625" style="0" customWidth="1"/>
    <col min="3" max="3" width="18.57421875" style="0" customWidth="1"/>
    <col min="4" max="4" width="24.57421875" style="0" customWidth="1"/>
    <col min="5" max="5" width="18.140625" style="0" customWidth="1"/>
    <col min="6" max="6" width="18.421875" style="0" customWidth="1"/>
    <col min="7" max="7" width="16.421875" style="0" customWidth="1"/>
    <col min="8" max="8" width="19.28125" style="0" customWidth="1"/>
  </cols>
  <sheetData>
    <row r="1" spans="2:8" ht="21">
      <c r="B1" s="51"/>
      <c r="C1" s="51"/>
      <c r="D1" s="52"/>
      <c r="E1" s="53"/>
      <c r="F1" s="52"/>
      <c r="G1" s="52"/>
      <c r="H1" s="53"/>
    </row>
    <row r="2" spans="2:8" ht="21">
      <c r="B2" s="437" t="s">
        <v>72</v>
      </c>
      <c r="C2" s="437"/>
      <c r="D2" s="437"/>
      <c r="E2" s="437"/>
      <c r="F2" s="437"/>
      <c r="G2" s="437"/>
      <c r="H2" s="437"/>
    </row>
    <row r="3" spans="2:8" ht="21">
      <c r="B3" s="437" t="s">
        <v>213</v>
      </c>
      <c r="C3" s="437"/>
      <c r="D3" s="437"/>
      <c r="E3" s="437"/>
      <c r="F3" s="437"/>
      <c r="G3" s="437"/>
      <c r="H3" s="437"/>
    </row>
    <row r="4" spans="2:8" ht="21">
      <c r="B4" s="487" t="s">
        <v>312</v>
      </c>
      <c r="C4" s="487"/>
      <c r="D4" s="487"/>
      <c r="E4" s="487"/>
      <c r="F4" s="487"/>
      <c r="G4" s="487"/>
      <c r="H4" s="487"/>
    </row>
    <row r="5" spans="2:8" ht="24" customHeight="1">
      <c r="B5" s="492" t="s">
        <v>74</v>
      </c>
      <c r="C5" s="492" t="s">
        <v>12</v>
      </c>
      <c r="D5" s="215"/>
      <c r="E5" s="215"/>
      <c r="F5" s="223" t="s">
        <v>216</v>
      </c>
      <c r="G5" s="223"/>
      <c r="H5" s="223"/>
    </row>
    <row r="6" spans="2:8" ht="24" customHeight="1">
      <c r="B6" s="492"/>
      <c r="C6" s="492"/>
      <c r="D6" s="215" t="s">
        <v>122</v>
      </c>
      <c r="E6" s="216" t="s">
        <v>8</v>
      </c>
      <c r="F6" s="223" t="s">
        <v>214</v>
      </c>
      <c r="G6" s="223" t="s">
        <v>217</v>
      </c>
      <c r="H6" s="223" t="s">
        <v>7</v>
      </c>
    </row>
    <row r="7" spans="2:8" ht="24" customHeight="1">
      <c r="B7" s="484"/>
      <c r="C7" s="484"/>
      <c r="D7" s="218"/>
      <c r="E7" s="219"/>
      <c r="F7" s="221" t="s">
        <v>215</v>
      </c>
      <c r="G7" s="221"/>
      <c r="H7" s="221"/>
    </row>
    <row r="8" spans="2:8" ht="10.5" customHeight="1">
      <c r="B8" s="226"/>
      <c r="C8" s="226"/>
      <c r="D8" s="160"/>
      <c r="E8" s="227"/>
      <c r="F8" s="108"/>
      <c r="G8" s="108"/>
      <c r="H8" s="88"/>
    </row>
    <row r="9" spans="2:8" ht="24" customHeight="1">
      <c r="B9" s="238" t="s">
        <v>76</v>
      </c>
      <c r="C9" s="241" t="s">
        <v>37</v>
      </c>
      <c r="D9" s="88" t="s">
        <v>208</v>
      </c>
      <c r="E9" s="236">
        <v>882000</v>
      </c>
      <c r="F9" s="88">
        <v>647780</v>
      </c>
      <c r="G9" s="88">
        <v>0</v>
      </c>
      <c r="H9" s="88">
        <f aca="true" t="shared" si="0" ref="H9:H15">F9+G9</f>
        <v>647780</v>
      </c>
    </row>
    <row r="10" spans="2:8" ht="21">
      <c r="B10" s="239" t="s">
        <v>77</v>
      </c>
      <c r="C10" s="241" t="s">
        <v>18</v>
      </c>
      <c r="D10" s="88" t="s">
        <v>208</v>
      </c>
      <c r="E10" s="87">
        <v>130000</v>
      </c>
      <c r="F10" s="64">
        <v>110000</v>
      </c>
      <c r="G10" s="64">
        <v>0</v>
      </c>
      <c r="H10" s="88">
        <f t="shared" si="0"/>
        <v>110000</v>
      </c>
    </row>
    <row r="11" spans="2:8" ht="21">
      <c r="B11" s="240"/>
      <c r="C11" s="241" t="s">
        <v>19</v>
      </c>
      <c r="D11" s="88" t="s">
        <v>208</v>
      </c>
      <c r="E11" s="87">
        <v>342000</v>
      </c>
      <c r="F11" s="64">
        <v>225808</v>
      </c>
      <c r="G11" s="64">
        <v>0</v>
      </c>
      <c r="H11" s="88">
        <f t="shared" si="0"/>
        <v>225808</v>
      </c>
    </row>
    <row r="12" spans="2:8" ht="21">
      <c r="B12" s="240"/>
      <c r="C12" s="241" t="s">
        <v>20</v>
      </c>
      <c r="D12" s="88" t="s">
        <v>208</v>
      </c>
      <c r="E12" s="87">
        <v>363000</v>
      </c>
      <c r="F12" s="64">
        <v>193486.2</v>
      </c>
      <c r="G12" s="64">
        <v>0</v>
      </c>
      <c r="H12" s="88">
        <f t="shared" si="0"/>
        <v>193486.2</v>
      </c>
    </row>
    <row r="13" spans="2:8" ht="21">
      <c r="B13" s="239" t="s">
        <v>78</v>
      </c>
      <c r="C13" s="241" t="s">
        <v>22</v>
      </c>
      <c r="D13" s="88" t="s">
        <v>208</v>
      </c>
      <c r="E13" s="87">
        <v>114250</v>
      </c>
      <c r="F13" s="93">
        <v>3250</v>
      </c>
      <c r="G13" s="93">
        <v>54300</v>
      </c>
      <c r="H13" s="88">
        <f t="shared" si="0"/>
        <v>57550</v>
      </c>
    </row>
    <row r="14" spans="2:8" ht="21">
      <c r="B14" s="229"/>
      <c r="C14" s="241" t="s">
        <v>23</v>
      </c>
      <c r="D14" s="88" t="s">
        <v>208</v>
      </c>
      <c r="E14" s="87">
        <v>3127980</v>
      </c>
      <c r="F14" s="93">
        <v>0</v>
      </c>
      <c r="G14" s="282">
        <v>1824000</v>
      </c>
      <c r="H14" s="88">
        <f t="shared" si="0"/>
        <v>1824000</v>
      </c>
    </row>
    <row r="15" spans="2:8" ht="21">
      <c r="B15" s="229"/>
      <c r="C15" s="214"/>
      <c r="D15" s="59" t="s">
        <v>209</v>
      </c>
      <c r="E15" s="63" t="s">
        <v>6</v>
      </c>
      <c r="F15" s="237">
        <v>0</v>
      </c>
      <c r="G15" s="93">
        <v>1056000</v>
      </c>
      <c r="H15" s="88">
        <f t="shared" si="0"/>
        <v>1056000</v>
      </c>
    </row>
    <row r="16" spans="2:8" ht="21">
      <c r="B16" s="229"/>
      <c r="C16" s="214"/>
      <c r="D16" s="59"/>
      <c r="E16" s="63"/>
      <c r="F16" s="237"/>
      <c r="G16" s="93"/>
      <c r="H16" s="88"/>
    </row>
    <row r="17" spans="2:8" ht="21">
      <c r="B17" s="229"/>
      <c r="C17" s="214"/>
      <c r="D17" s="88"/>
      <c r="E17" s="63"/>
      <c r="F17" s="93"/>
      <c r="G17" s="93"/>
      <c r="H17" s="63"/>
    </row>
    <row r="18" spans="2:10" ht="21">
      <c r="B18" s="229"/>
      <c r="C18" s="214"/>
      <c r="D18" s="88"/>
      <c r="E18" s="68"/>
      <c r="F18" s="64"/>
      <c r="G18" s="64"/>
      <c r="H18" s="68"/>
      <c r="J18" s="90"/>
    </row>
    <row r="19" spans="2:8" ht="21">
      <c r="B19" s="501" t="s">
        <v>7</v>
      </c>
      <c r="C19" s="502"/>
      <c r="D19" s="503"/>
      <c r="E19" s="414">
        <f>SUM(E9:E18)</f>
        <v>4959230</v>
      </c>
      <c r="F19" s="414">
        <f>SUM(F9:F18)</f>
        <v>1180324.2</v>
      </c>
      <c r="G19" s="414">
        <f>SUM(G9:G18)</f>
        <v>2934300</v>
      </c>
      <c r="H19" s="414">
        <f>SUM(H9:H18)</f>
        <v>4114624.2</v>
      </c>
    </row>
    <row r="20" spans="2:8" ht="20.25">
      <c r="B20" s="90"/>
      <c r="C20" s="90"/>
      <c r="D20" s="90"/>
      <c r="E20" s="90"/>
      <c r="F20" s="90"/>
      <c r="G20" s="90"/>
      <c r="H20" s="90"/>
    </row>
  </sheetData>
  <sheetProtection/>
  <mergeCells count="6">
    <mergeCell ref="B2:H2"/>
    <mergeCell ref="B3:H3"/>
    <mergeCell ref="B4:H4"/>
    <mergeCell ref="B5:B7"/>
    <mergeCell ref="C5:C7"/>
    <mergeCell ref="B19:D1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I17"/>
  <sheetViews>
    <sheetView workbookViewId="0" topLeftCell="A1">
      <selection activeCell="A1" sqref="A1:G16"/>
    </sheetView>
  </sheetViews>
  <sheetFormatPr defaultColWidth="9.140625" defaultRowHeight="12.75"/>
  <cols>
    <col min="1" max="1" width="6.7109375" style="0" customWidth="1"/>
    <col min="2" max="2" width="15.7109375" style="0" customWidth="1"/>
    <col min="3" max="3" width="20.421875" style="0" customWidth="1"/>
    <col min="4" max="4" width="21.7109375" style="0" customWidth="1"/>
    <col min="5" max="5" width="17.57421875" style="0" customWidth="1"/>
    <col min="6" max="6" width="22.57421875" style="0" customWidth="1"/>
    <col min="7" max="7" width="22.7109375" style="0" customWidth="1"/>
  </cols>
  <sheetData>
    <row r="1" spans="2:7" ht="21">
      <c r="B1" s="51"/>
      <c r="C1" s="51"/>
      <c r="D1" s="52"/>
      <c r="E1" s="53"/>
      <c r="F1" s="52"/>
      <c r="G1" s="53"/>
    </row>
    <row r="2" spans="2:7" ht="21">
      <c r="B2" s="437" t="s">
        <v>72</v>
      </c>
      <c r="C2" s="437"/>
      <c r="D2" s="437"/>
      <c r="E2" s="437"/>
      <c r="F2" s="437"/>
      <c r="G2" s="437"/>
    </row>
    <row r="3" spans="2:7" ht="21">
      <c r="B3" s="437" t="s">
        <v>218</v>
      </c>
      <c r="C3" s="437"/>
      <c r="D3" s="437"/>
      <c r="E3" s="437"/>
      <c r="F3" s="437"/>
      <c r="G3" s="437"/>
    </row>
    <row r="4" spans="2:7" ht="21">
      <c r="B4" s="487" t="s">
        <v>312</v>
      </c>
      <c r="C4" s="487"/>
      <c r="D4" s="487"/>
      <c r="E4" s="487"/>
      <c r="F4" s="487"/>
      <c r="G4" s="487"/>
    </row>
    <row r="5" spans="2:7" ht="24" customHeight="1">
      <c r="B5" s="492" t="s">
        <v>74</v>
      </c>
      <c r="C5" s="492" t="s">
        <v>12</v>
      </c>
      <c r="D5" s="215"/>
      <c r="E5" s="215"/>
      <c r="F5" s="223" t="s">
        <v>123</v>
      </c>
      <c r="G5" s="223"/>
    </row>
    <row r="6" spans="2:7" ht="24" customHeight="1">
      <c r="B6" s="492"/>
      <c r="C6" s="492"/>
      <c r="D6" s="215" t="s">
        <v>122</v>
      </c>
      <c r="E6" s="216" t="s">
        <v>8</v>
      </c>
      <c r="F6" s="223" t="s">
        <v>219</v>
      </c>
      <c r="G6" s="223" t="s">
        <v>7</v>
      </c>
    </row>
    <row r="7" spans="2:7" ht="24" customHeight="1">
      <c r="B7" s="484"/>
      <c r="C7" s="484"/>
      <c r="D7" s="218"/>
      <c r="E7" s="219"/>
      <c r="F7" s="221" t="s">
        <v>220</v>
      </c>
      <c r="G7" s="221"/>
    </row>
    <row r="8" spans="2:7" ht="10.5" customHeight="1">
      <c r="B8" s="226"/>
      <c r="C8" s="226"/>
      <c r="D8" s="160"/>
      <c r="E8" s="227"/>
      <c r="F8" s="108"/>
      <c r="G8" s="88"/>
    </row>
    <row r="9" spans="2:7" ht="21">
      <c r="B9" s="229" t="s">
        <v>77</v>
      </c>
      <c r="C9" s="214" t="s">
        <v>19</v>
      </c>
      <c r="D9" s="88" t="s">
        <v>208</v>
      </c>
      <c r="E9" s="87">
        <v>170000</v>
      </c>
      <c r="F9" s="64">
        <v>96300</v>
      </c>
      <c r="G9" s="231">
        <f>F9</f>
        <v>96300</v>
      </c>
    </row>
    <row r="10" spans="2:7" ht="21">
      <c r="B10" s="229"/>
      <c r="C10" s="214"/>
      <c r="D10" s="88"/>
      <c r="E10" s="87"/>
      <c r="F10" s="64"/>
      <c r="G10" s="64"/>
    </row>
    <row r="11" spans="2:7" ht="21">
      <c r="B11" s="229"/>
      <c r="C11" s="214"/>
      <c r="D11" s="88"/>
      <c r="E11" s="87"/>
      <c r="F11" s="64"/>
      <c r="G11" s="64"/>
    </row>
    <row r="12" spans="2:7" ht="21">
      <c r="B12" s="229"/>
      <c r="C12" s="214"/>
      <c r="D12" s="88"/>
      <c r="E12" s="63"/>
      <c r="F12" s="93"/>
      <c r="G12" s="63"/>
    </row>
    <row r="13" spans="2:9" ht="21">
      <c r="B13" s="229"/>
      <c r="C13" s="214"/>
      <c r="D13" s="88"/>
      <c r="E13" s="68"/>
      <c r="F13" s="64"/>
      <c r="G13" s="68"/>
      <c r="I13" s="90"/>
    </row>
    <row r="14" spans="2:7" ht="21">
      <c r="B14" s="229"/>
      <c r="C14" s="214"/>
      <c r="D14" s="88"/>
      <c r="E14" s="63"/>
      <c r="F14" s="64"/>
      <c r="G14" s="63"/>
    </row>
    <row r="15" spans="2:7" ht="21">
      <c r="B15" s="229"/>
      <c r="C15" s="230"/>
      <c r="D15" s="88"/>
      <c r="E15" s="63"/>
      <c r="F15" s="64"/>
      <c r="G15" s="63"/>
    </row>
    <row r="16" spans="2:7" ht="21">
      <c r="B16" s="501" t="s">
        <v>7</v>
      </c>
      <c r="C16" s="502"/>
      <c r="D16" s="503"/>
      <c r="E16" s="414">
        <f>SUM(E9:E15)</f>
        <v>170000</v>
      </c>
      <c r="F16" s="414">
        <f>SUM(F9:F15)</f>
        <v>96300</v>
      </c>
      <c r="G16" s="414">
        <f>SUM(G9:G15)</f>
        <v>96300</v>
      </c>
    </row>
    <row r="17" spans="2:7" ht="20.25">
      <c r="B17" s="90"/>
      <c r="C17" s="90"/>
      <c r="D17" s="90"/>
      <c r="E17" s="90"/>
      <c r="F17" s="90"/>
      <c r="G17" s="90"/>
    </row>
  </sheetData>
  <sheetProtection/>
  <mergeCells count="6">
    <mergeCell ref="B16:D16"/>
    <mergeCell ref="B2:G2"/>
    <mergeCell ref="B3:G3"/>
    <mergeCell ref="B4:G4"/>
    <mergeCell ref="B5:B7"/>
    <mergeCell ref="C5:C7"/>
  </mergeCells>
  <printOptions/>
  <pageMargins left="0.9448818897637796" right="0.35433070866141736" top="0.1968503937007874" bottom="0.1968503937007874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J20"/>
  <sheetViews>
    <sheetView workbookViewId="0" topLeftCell="A1">
      <selection activeCell="A1" sqref="A1:H19"/>
    </sheetView>
  </sheetViews>
  <sheetFormatPr defaultColWidth="9.140625" defaultRowHeight="12.75"/>
  <cols>
    <col min="1" max="1" width="8.00390625" style="0" customWidth="1"/>
    <col min="2" max="2" width="15.00390625" style="0" customWidth="1"/>
    <col min="3" max="3" width="18.421875" style="0" customWidth="1"/>
    <col min="4" max="4" width="18.7109375" style="0" customWidth="1"/>
    <col min="5" max="5" width="16.8515625" style="0" customWidth="1"/>
    <col min="6" max="6" width="15.57421875" style="0" customWidth="1"/>
    <col min="7" max="7" width="17.421875" style="0" customWidth="1"/>
    <col min="8" max="8" width="17.7109375" style="0" customWidth="1"/>
  </cols>
  <sheetData>
    <row r="1" spans="2:8" ht="21">
      <c r="B1" s="51"/>
      <c r="C1" s="51"/>
      <c r="D1" s="52"/>
      <c r="E1" s="53"/>
      <c r="F1" s="52"/>
      <c r="G1" s="52"/>
      <c r="H1" s="53"/>
    </row>
    <row r="2" spans="2:8" ht="21">
      <c r="B2" s="437" t="s">
        <v>72</v>
      </c>
      <c r="C2" s="437"/>
      <c r="D2" s="437"/>
      <c r="E2" s="437"/>
      <c r="F2" s="437"/>
      <c r="G2" s="437"/>
      <c r="H2" s="437"/>
    </row>
    <row r="3" spans="2:8" ht="21">
      <c r="B3" s="437" t="s">
        <v>221</v>
      </c>
      <c r="C3" s="437"/>
      <c r="D3" s="437"/>
      <c r="E3" s="437"/>
      <c r="F3" s="437"/>
      <c r="G3" s="437"/>
      <c r="H3" s="437"/>
    </row>
    <row r="4" spans="2:8" ht="21">
      <c r="B4" s="487" t="s">
        <v>312</v>
      </c>
      <c r="C4" s="487"/>
      <c r="D4" s="487"/>
      <c r="E4" s="487"/>
      <c r="F4" s="487"/>
      <c r="G4" s="487"/>
      <c r="H4" s="487"/>
    </row>
    <row r="5" spans="2:8" ht="24" customHeight="1">
      <c r="B5" s="492" t="s">
        <v>74</v>
      </c>
      <c r="C5" s="492" t="s">
        <v>12</v>
      </c>
      <c r="D5" s="481" t="s">
        <v>122</v>
      </c>
      <c r="E5" s="481" t="s">
        <v>8</v>
      </c>
      <c r="F5" s="496" t="s">
        <v>222</v>
      </c>
      <c r="G5" s="496" t="s">
        <v>223</v>
      </c>
      <c r="H5" s="485" t="s">
        <v>7</v>
      </c>
    </row>
    <row r="6" spans="2:8" ht="24" customHeight="1">
      <c r="B6" s="492"/>
      <c r="C6" s="492"/>
      <c r="D6" s="499"/>
      <c r="E6" s="499"/>
      <c r="F6" s="497"/>
      <c r="G6" s="497"/>
      <c r="H6" s="500"/>
    </row>
    <row r="7" spans="2:8" ht="24" customHeight="1">
      <c r="B7" s="492"/>
      <c r="C7" s="492"/>
      <c r="D7" s="499"/>
      <c r="E7" s="499"/>
      <c r="F7" s="497"/>
      <c r="G7" s="497"/>
      <c r="H7" s="500"/>
    </row>
    <row r="8" spans="2:8" ht="24" customHeight="1">
      <c r="B8" s="484"/>
      <c r="C8" s="484"/>
      <c r="D8" s="482"/>
      <c r="E8" s="482"/>
      <c r="F8" s="498"/>
      <c r="G8" s="498"/>
      <c r="H8" s="486"/>
    </row>
    <row r="9" spans="2:8" ht="10.5" customHeight="1">
      <c r="B9" s="226"/>
      <c r="C9" s="226"/>
      <c r="D9" s="160"/>
      <c r="E9" s="227"/>
      <c r="F9" s="108"/>
      <c r="G9" s="66"/>
      <c r="H9" s="88"/>
    </row>
    <row r="10" spans="2:8" ht="21">
      <c r="B10" s="229" t="s">
        <v>77</v>
      </c>
      <c r="C10" s="214" t="s">
        <v>19</v>
      </c>
      <c r="D10" s="88" t="s">
        <v>208</v>
      </c>
      <c r="E10" s="87">
        <v>390000</v>
      </c>
      <c r="F10" s="64">
        <v>0</v>
      </c>
      <c r="G10" s="64">
        <v>242420</v>
      </c>
      <c r="H10" s="231">
        <f>F10+G10</f>
        <v>242420</v>
      </c>
    </row>
    <row r="11" spans="2:8" ht="21">
      <c r="B11" s="229"/>
      <c r="C11" s="214" t="s">
        <v>20</v>
      </c>
      <c r="D11" s="88" t="s">
        <v>208</v>
      </c>
      <c r="E11" s="87">
        <v>30000</v>
      </c>
      <c r="F11" s="64">
        <v>14448</v>
      </c>
      <c r="G11" s="64">
        <v>0</v>
      </c>
      <c r="H11" s="231">
        <f>F11+G11</f>
        <v>14448</v>
      </c>
    </row>
    <row r="12" spans="2:8" ht="21">
      <c r="B12" s="229" t="s">
        <v>80</v>
      </c>
      <c r="C12" s="230" t="s">
        <v>17</v>
      </c>
      <c r="D12" s="88" t="s">
        <v>208</v>
      </c>
      <c r="E12" s="87">
        <v>20000</v>
      </c>
      <c r="F12" s="64"/>
      <c r="G12" s="64">
        <v>20000</v>
      </c>
      <c r="H12" s="231">
        <f>F12+G12</f>
        <v>20000</v>
      </c>
    </row>
    <row r="13" spans="2:8" ht="21">
      <c r="B13" s="228"/>
      <c r="C13" s="214"/>
      <c r="D13" s="88"/>
      <c r="E13" s="63"/>
      <c r="F13" s="64"/>
      <c r="G13" s="64"/>
      <c r="H13" s="64"/>
    </row>
    <row r="14" spans="2:8" ht="21">
      <c r="B14" s="228"/>
      <c r="C14" s="214"/>
      <c r="D14" s="88"/>
      <c r="E14" s="96"/>
      <c r="F14" s="67"/>
      <c r="G14" s="66"/>
      <c r="H14" s="67"/>
    </row>
    <row r="15" spans="2:8" ht="21">
      <c r="B15" s="229"/>
      <c r="C15" s="214"/>
      <c r="D15" s="88"/>
      <c r="E15" s="63"/>
      <c r="F15" s="93"/>
      <c r="G15" s="63"/>
      <c r="H15" s="63"/>
    </row>
    <row r="16" spans="2:10" ht="21">
      <c r="B16" s="229"/>
      <c r="C16" s="214"/>
      <c r="D16" s="88"/>
      <c r="E16" s="68"/>
      <c r="F16" s="64"/>
      <c r="G16" s="89"/>
      <c r="H16" s="68"/>
      <c r="J16" s="90"/>
    </row>
    <row r="17" spans="2:8" ht="21">
      <c r="B17" s="229"/>
      <c r="C17" s="214"/>
      <c r="D17" s="88"/>
      <c r="E17" s="63"/>
      <c r="F17" s="64"/>
      <c r="G17" s="63"/>
      <c r="H17" s="63"/>
    </row>
    <row r="18" spans="2:8" ht="21">
      <c r="B18" s="229"/>
      <c r="C18" s="230"/>
      <c r="D18" s="88"/>
      <c r="E18" s="63"/>
      <c r="F18" s="64"/>
      <c r="G18" s="63"/>
      <c r="H18" s="63"/>
    </row>
    <row r="19" spans="2:8" ht="21">
      <c r="B19" s="501" t="s">
        <v>7</v>
      </c>
      <c r="C19" s="502"/>
      <c r="D19" s="503"/>
      <c r="E19" s="414">
        <f>SUM(E10:E18)</f>
        <v>440000</v>
      </c>
      <c r="F19" s="414">
        <f>SUM(F10:F18)</f>
        <v>14448</v>
      </c>
      <c r="G19" s="414">
        <f>SUM(G10:G18)</f>
        <v>262420</v>
      </c>
      <c r="H19" s="414">
        <f>SUM(H10:H18)</f>
        <v>276868</v>
      </c>
    </row>
    <row r="20" spans="2:8" ht="20.25">
      <c r="B20" s="90"/>
      <c r="C20" s="90"/>
      <c r="D20" s="90"/>
      <c r="E20" s="90"/>
      <c r="F20" s="90"/>
      <c r="G20" s="90"/>
      <c r="H20" s="90"/>
    </row>
  </sheetData>
  <sheetProtection/>
  <mergeCells count="11">
    <mergeCell ref="B2:H2"/>
    <mergeCell ref="B3:H3"/>
    <mergeCell ref="B4:H4"/>
    <mergeCell ref="B5:B8"/>
    <mergeCell ref="C5:C8"/>
    <mergeCell ref="G5:G8"/>
    <mergeCell ref="B19:D19"/>
    <mergeCell ref="D5:D8"/>
    <mergeCell ref="E5:E8"/>
    <mergeCell ref="F5:F8"/>
    <mergeCell ref="H5:H8"/>
  </mergeCells>
  <printOptions/>
  <pageMargins left="0.9448818897637796" right="0.35433070866141736" top="0.1968503937007874" bottom="0.1968503937007874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J18"/>
  <sheetViews>
    <sheetView workbookViewId="0" topLeftCell="A1">
      <selection activeCell="A1" sqref="A1:H16"/>
    </sheetView>
  </sheetViews>
  <sheetFormatPr defaultColWidth="9.140625" defaultRowHeight="12.75"/>
  <cols>
    <col min="1" max="1" width="9.00390625" style="0" customWidth="1"/>
    <col min="2" max="2" width="17.421875" style="0" customWidth="1"/>
    <col min="3" max="3" width="16.28125" style="0" customWidth="1"/>
    <col min="4" max="4" width="17.8515625" style="0" customWidth="1"/>
    <col min="5" max="5" width="16.28125" style="0" customWidth="1"/>
    <col min="6" max="6" width="19.28125" style="0" customWidth="1"/>
    <col min="7" max="7" width="24.7109375" style="0" customWidth="1"/>
    <col min="8" max="8" width="13.421875" style="0" customWidth="1"/>
  </cols>
  <sheetData>
    <row r="1" spans="2:8" ht="21">
      <c r="B1" s="51"/>
      <c r="C1" s="51"/>
      <c r="D1" s="52"/>
      <c r="E1" s="53"/>
      <c r="F1" s="52"/>
      <c r="G1" s="52"/>
      <c r="H1" s="53"/>
    </row>
    <row r="2" spans="2:8" ht="21">
      <c r="B2" s="437" t="s">
        <v>72</v>
      </c>
      <c r="C2" s="437"/>
      <c r="D2" s="437"/>
      <c r="E2" s="437"/>
      <c r="F2" s="437"/>
      <c r="G2" s="437"/>
      <c r="H2" s="437"/>
    </row>
    <row r="3" spans="2:8" ht="21">
      <c r="B3" s="437" t="s">
        <v>224</v>
      </c>
      <c r="C3" s="437"/>
      <c r="D3" s="437"/>
      <c r="E3" s="437"/>
      <c r="F3" s="437"/>
      <c r="G3" s="437"/>
      <c r="H3" s="437"/>
    </row>
    <row r="4" spans="2:8" ht="21">
      <c r="B4" s="488" t="s">
        <v>312</v>
      </c>
      <c r="C4" s="488"/>
      <c r="D4" s="488"/>
      <c r="E4" s="488"/>
      <c r="F4" s="488"/>
      <c r="G4" s="488"/>
      <c r="H4" s="488"/>
    </row>
    <row r="5" spans="2:8" ht="9" customHeight="1">
      <c r="B5" s="487"/>
      <c r="C5" s="487"/>
      <c r="D5" s="487"/>
      <c r="E5" s="487"/>
      <c r="F5" s="487"/>
      <c r="G5" s="487"/>
      <c r="H5" s="487"/>
    </row>
    <row r="6" spans="2:8" ht="24" customHeight="1">
      <c r="B6" s="483" t="s">
        <v>74</v>
      </c>
      <c r="C6" s="483" t="s">
        <v>12</v>
      </c>
      <c r="D6" s="481" t="s">
        <v>122</v>
      </c>
      <c r="E6" s="481" t="s">
        <v>8</v>
      </c>
      <c r="F6" s="485" t="s">
        <v>225</v>
      </c>
      <c r="G6" s="485" t="s">
        <v>226</v>
      </c>
      <c r="H6" s="485" t="s">
        <v>7</v>
      </c>
    </row>
    <row r="7" spans="2:8" ht="9.75" customHeight="1">
      <c r="B7" s="484"/>
      <c r="C7" s="484"/>
      <c r="D7" s="482"/>
      <c r="E7" s="482"/>
      <c r="F7" s="486"/>
      <c r="G7" s="486"/>
      <c r="H7" s="486"/>
    </row>
    <row r="8" spans="2:8" ht="10.5" customHeight="1">
      <c r="B8" s="59"/>
      <c r="C8" s="180"/>
      <c r="D8" s="79"/>
      <c r="E8" s="79"/>
      <c r="F8" s="81"/>
      <c r="G8" s="81"/>
      <c r="H8" s="61"/>
    </row>
    <row r="9" spans="2:8" ht="24" customHeight="1">
      <c r="B9" s="229" t="s">
        <v>77</v>
      </c>
      <c r="C9" s="214" t="s">
        <v>20</v>
      </c>
      <c r="D9" s="88" t="s">
        <v>208</v>
      </c>
      <c r="E9" s="222">
        <v>50000</v>
      </c>
      <c r="F9" s="88">
        <v>0</v>
      </c>
      <c r="G9" s="88">
        <v>0</v>
      </c>
      <c r="H9" s="88">
        <f>F9+G9</f>
        <v>0</v>
      </c>
    </row>
    <row r="10" spans="2:8" ht="21">
      <c r="B10" s="62"/>
      <c r="C10" s="58"/>
      <c r="D10" s="156"/>
      <c r="E10" s="212"/>
      <c r="F10" s="64"/>
      <c r="G10" s="64"/>
      <c r="H10" s="88"/>
    </row>
    <row r="11" spans="2:8" ht="21">
      <c r="B11" s="74"/>
      <c r="C11" s="58"/>
      <c r="D11" s="64"/>
      <c r="E11" s="63"/>
      <c r="F11" s="64"/>
      <c r="G11" s="64"/>
      <c r="H11" s="64"/>
    </row>
    <row r="12" spans="2:8" ht="21">
      <c r="B12" s="62"/>
      <c r="C12" s="58"/>
      <c r="D12" s="64"/>
      <c r="E12" s="63"/>
      <c r="F12" s="64"/>
      <c r="G12" s="64"/>
      <c r="H12" s="64"/>
    </row>
    <row r="13" spans="2:8" ht="21">
      <c r="B13" s="62"/>
      <c r="C13" s="58"/>
      <c r="D13" s="64"/>
      <c r="E13" s="63"/>
      <c r="F13" s="64"/>
      <c r="G13" s="64"/>
      <c r="H13" s="64"/>
    </row>
    <row r="14" spans="2:8" ht="21">
      <c r="B14" s="74"/>
      <c r="C14" s="58"/>
      <c r="D14" s="93"/>
      <c r="E14" s="63"/>
      <c r="F14" s="93"/>
      <c r="G14" s="93"/>
      <c r="H14" s="63"/>
    </row>
    <row r="15" spans="2:10" ht="21">
      <c r="B15" s="74"/>
      <c r="C15" s="58"/>
      <c r="D15" s="64"/>
      <c r="E15" s="68"/>
      <c r="F15" s="64"/>
      <c r="G15" s="64"/>
      <c r="H15" s="68"/>
      <c r="J15" s="90"/>
    </row>
    <row r="16" spans="2:8" ht="21">
      <c r="B16" s="472" t="s">
        <v>7</v>
      </c>
      <c r="C16" s="473"/>
      <c r="D16" s="474"/>
      <c r="E16" s="413">
        <f>E9</f>
        <v>50000</v>
      </c>
      <c r="F16" s="210">
        <f>F9</f>
        <v>0</v>
      </c>
      <c r="G16" s="210">
        <f>G9</f>
        <v>0</v>
      </c>
      <c r="H16" s="210">
        <f>H9</f>
        <v>0</v>
      </c>
    </row>
    <row r="17" ht="20.25" customHeight="1"/>
    <row r="18" spans="2:7" ht="24.75" customHeight="1">
      <c r="B18" s="480"/>
      <c r="C18" s="480"/>
      <c r="D18" s="480"/>
      <c r="E18" s="480"/>
      <c r="F18" s="480"/>
      <c r="G18" s="211"/>
    </row>
  </sheetData>
  <sheetProtection/>
  <mergeCells count="13">
    <mergeCell ref="E6:E7"/>
    <mergeCell ref="F6:F7"/>
    <mergeCell ref="H6:H7"/>
    <mergeCell ref="B16:D16"/>
    <mergeCell ref="B18:F18"/>
    <mergeCell ref="G6:G7"/>
    <mergeCell ref="B2:H2"/>
    <mergeCell ref="B3:H3"/>
    <mergeCell ref="B4:H4"/>
    <mergeCell ref="B5:H5"/>
    <mergeCell ref="B6:B7"/>
    <mergeCell ref="C6:C7"/>
    <mergeCell ref="D6:D7"/>
  </mergeCells>
  <printOptions/>
  <pageMargins left="0.9448818897637796" right="0.35433070866141736" top="0.1968503937007874" bottom="0.1968503937007874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B2:P34"/>
  <sheetViews>
    <sheetView workbookViewId="0" topLeftCell="A19">
      <selection activeCell="A1" sqref="A1:N33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5.8515625" style="0" customWidth="1"/>
    <col min="4" max="4" width="13.8515625" style="0" customWidth="1"/>
    <col min="5" max="5" width="11.57421875" style="0" customWidth="1"/>
    <col min="6" max="6" width="9.8515625" style="0" customWidth="1"/>
    <col min="7" max="7" width="10.8515625" style="0" customWidth="1"/>
    <col min="8" max="8" width="8.421875" style="0" customWidth="1"/>
    <col min="9" max="9" width="10.7109375" style="0" customWidth="1"/>
    <col min="10" max="10" width="9.57421875" style="0" customWidth="1"/>
    <col min="11" max="11" width="9.28125" style="0" customWidth="1"/>
    <col min="12" max="12" width="6.57421875" style="0" customWidth="1"/>
    <col min="13" max="13" width="10.7109375" style="0" customWidth="1"/>
    <col min="14" max="14" width="12.421875" style="0" customWidth="1"/>
  </cols>
  <sheetData>
    <row r="1" ht="8.25" customHeight="1"/>
    <row r="2" spans="2:14" ht="17.25" customHeight="1">
      <c r="B2" s="511" t="s">
        <v>72</v>
      </c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</row>
    <row r="3" spans="2:14" ht="17.25" customHeight="1">
      <c r="B3" s="511" t="s">
        <v>227</v>
      </c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</row>
    <row r="4" spans="2:14" ht="17.25" customHeight="1">
      <c r="B4" s="512" t="s">
        <v>312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</row>
    <row r="5" spans="2:14" ht="13.5" customHeight="1">
      <c r="B5" s="508" t="s">
        <v>74</v>
      </c>
      <c r="C5" s="508" t="s">
        <v>12</v>
      </c>
      <c r="D5" s="508" t="s">
        <v>122</v>
      </c>
      <c r="E5" s="513" t="s">
        <v>98</v>
      </c>
      <c r="F5" s="514"/>
      <c r="G5" s="514"/>
      <c r="H5" s="514"/>
      <c r="I5" s="514"/>
      <c r="J5" s="514"/>
      <c r="K5" s="514"/>
      <c r="L5" s="514"/>
      <c r="M5" s="514"/>
      <c r="N5" s="515"/>
    </row>
    <row r="6" spans="2:14" ht="14.25" customHeight="1">
      <c r="B6" s="509"/>
      <c r="C6" s="509"/>
      <c r="D6" s="509"/>
      <c r="E6" s="269"/>
      <c r="F6" s="270" t="s">
        <v>83</v>
      </c>
      <c r="G6" s="269"/>
      <c r="H6" s="269"/>
      <c r="I6" s="269"/>
      <c r="J6" s="269" t="s">
        <v>90</v>
      </c>
      <c r="K6" s="269" t="s">
        <v>93</v>
      </c>
      <c r="L6" s="508" t="s">
        <v>97</v>
      </c>
      <c r="M6" s="508" t="s">
        <v>11</v>
      </c>
      <c r="N6" s="508" t="s">
        <v>7</v>
      </c>
    </row>
    <row r="7" spans="2:14" ht="14.25" customHeight="1">
      <c r="B7" s="509"/>
      <c r="C7" s="509"/>
      <c r="D7" s="509"/>
      <c r="E7" s="271" t="s">
        <v>82</v>
      </c>
      <c r="F7" s="271" t="s">
        <v>84</v>
      </c>
      <c r="G7" s="272" t="s">
        <v>86</v>
      </c>
      <c r="H7" s="272" t="s">
        <v>87</v>
      </c>
      <c r="I7" s="273" t="s">
        <v>88</v>
      </c>
      <c r="J7" s="272" t="s">
        <v>91</v>
      </c>
      <c r="K7" s="268" t="s">
        <v>94</v>
      </c>
      <c r="L7" s="509"/>
      <c r="M7" s="509"/>
      <c r="N7" s="509"/>
    </row>
    <row r="8" spans="2:14" ht="14.25" customHeight="1">
      <c r="B8" s="509"/>
      <c r="C8" s="509"/>
      <c r="D8" s="509"/>
      <c r="E8" s="271" t="s">
        <v>62</v>
      </c>
      <c r="F8" s="270" t="s">
        <v>85</v>
      </c>
      <c r="G8" s="274"/>
      <c r="H8" s="274"/>
      <c r="I8" s="273" t="s">
        <v>89</v>
      </c>
      <c r="J8" s="272" t="s">
        <v>92</v>
      </c>
      <c r="K8" s="268" t="s">
        <v>95</v>
      </c>
      <c r="L8" s="509"/>
      <c r="M8" s="509"/>
      <c r="N8" s="509"/>
    </row>
    <row r="9" spans="2:14" ht="14.25" customHeight="1">
      <c r="B9" s="510"/>
      <c r="C9" s="510"/>
      <c r="D9" s="510"/>
      <c r="E9" s="276"/>
      <c r="F9" s="277"/>
      <c r="G9" s="278" t="s">
        <v>234</v>
      </c>
      <c r="H9" s="278"/>
      <c r="I9" s="279"/>
      <c r="J9" s="280"/>
      <c r="K9" s="275" t="s">
        <v>96</v>
      </c>
      <c r="L9" s="510"/>
      <c r="M9" s="510"/>
      <c r="N9" s="510"/>
    </row>
    <row r="10" spans="2:14" ht="14.25" customHeight="1">
      <c r="B10" s="242" t="s">
        <v>75</v>
      </c>
      <c r="C10" s="243"/>
      <c r="D10" s="243"/>
      <c r="E10" s="244"/>
      <c r="F10" s="506"/>
      <c r="G10" s="506"/>
      <c r="H10" s="506"/>
      <c r="I10" s="506"/>
      <c r="J10" s="506"/>
      <c r="K10" s="504"/>
      <c r="L10" s="504"/>
      <c r="M10" s="504"/>
      <c r="N10" s="245"/>
    </row>
    <row r="11" spans="2:14" ht="15.75" customHeight="1">
      <c r="B11" s="246" t="s">
        <v>76</v>
      </c>
      <c r="C11" s="350" t="s">
        <v>36</v>
      </c>
      <c r="D11" s="350" t="s">
        <v>208</v>
      </c>
      <c r="E11" s="370">
        <v>1707120</v>
      </c>
      <c r="F11" s="507"/>
      <c r="G11" s="507"/>
      <c r="H11" s="507"/>
      <c r="I11" s="507"/>
      <c r="J11" s="507"/>
      <c r="K11" s="505"/>
      <c r="L11" s="505"/>
      <c r="M11" s="505"/>
      <c r="N11" s="371">
        <f>E11</f>
        <v>1707120</v>
      </c>
    </row>
    <row r="12" spans="2:14" ht="15.75" customHeight="1">
      <c r="B12" s="247"/>
      <c r="C12" s="103" t="s">
        <v>37</v>
      </c>
      <c r="D12" s="103" t="s">
        <v>208</v>
      </c>
      <c r="E12" s="248">
        <v>2754580</v>
      </c>
      <c r="F12" s="249"/>
      <c r="G12" s="250">
        <v>347887</v>
      </c>
      <c r="H12" s="251"/>
      <c r="I12" s="252">
        <v>647780</v>
      </c>
      <c r="J12" s="249"/>
      <c r="K12" s="253"/>
      <c r="L12" s="253"/>
      <c r="M12" s="253"/>
      <c r="N12" s="254">
        <f>E12+F12+G12+H12+I12+J12+K12+L12+M12</f>
        <v>3750247</v>
      </c>
    </row>
    <row r="13" spans="2:14" ht="15" customHeight="1">
      <c r="B13" s="247"/>
      <c r="C13" s="103"/>
      <c r="D13" s="255" t="s">
        <v>236</v>
      </c>
      <c r="E13" s="248">
        <v>390000</v>
      </c>
      <c r="F13" s="249"/>
      <c r="G13" s="251">
        <v>791487</v>
      </c>
      <c r="H13" s="251"/>
      <c r="I13" s="252"/>
      <c r="J13" s="249"/>
      <c r="K13" s="253"/>
      <c r="L13" s="253"/>
      <c r="M13" s="253"/>
      <c r="N13" s="254">
        <f>E13+F13+G13+H13+I13+J13+K13+L13+M13</f>
        <v>1181487</v>
      </c>
    </row>
    <row r="14" spans="2:14" ht="14.25" customHeight="1">
      <c r="B14" s="247"/>
      <c r="C14" s="350"/>
      <c r="D14" s="263" t="s">
        <v>235</v>
      </c>
      <c r="E14" s="351"/>
      <c r="F14" s="352"/>
      <c r="G14" s="264"/>
      <c r="H14" s="264"/>
      <c r="I14" s="353"/>
      <c r="J14" s="352"/>
      <c r="K14" s="354"/>
      <c r="L14" s="354"/>
      <c r="M14" s="354"/>
      <c r="N14" s="355"/>
    </row>
    <row r="15" spans="2:14" ht="15.75" customHeight="1">
      <c r="B15" s="256" t="s">
        <v>77</v>
      </c>
      <c r="C15" s="103" t="s">
        <v>18</v>
      </c>
      <c r="D15" s="103" t="s">
        <v>208</v>
      </c>
      <c r="E15" s="251">
        <v>571430</v>
      </c>
      <c r="F15" s="249"/>
      <c r="G15" s="250">
        <v>153290</v>
      </c>
      <c r="H15" s="251"/>
      <c r="I15" s="251">
        <v>110000</v>
      </c>
      <c r="J15" s="251"/>
      <c r="K15" s="253"/>
      <c r="L15" s="253"/>
      <c r="M15" s="253"/>
      <c r="N15" s="254">
        <f>E15+F15+G15+H15+I15+J15+K15+L15+M15</f>
        <v>834720</v>
      </c>
    </row>
    <row r="16" spans="2:14" ht="15" customHeight="1">
      <c r="B16" s="256"/>
      <c r="C16" s="103"/>
      <c r="D16" s="255" t="s">
        <v>236</v>
      </c>
      <c r="E16" s="251"/>
      <c r="F16" s="249"/>
      <c r="G16" s="251">
        <v>48000</v>
      </c>
      <c r="H16" s="251"/>
      <c r="I16" s="251"/>
      <c r="J16" s="251"/>
      <c r="K16" s="253"/>
      <c r="L16" s="253"/>
      <c r="M16" s="253"/>
      <c r="N16" s="254">
        <f>E16+F16+G16+H16+I16+J16+K16+L16+M16</f>
        <v>48000</v>
      </c>
    </row>
    <row r="17" spans="2:14" ht="14.25" customHeight="1">
      <c r="B17" s="256"/>
      <c r="C17" s="350"/>
      <c r="D17" s="263" t="s">
        <v>235</v>
      </c>
      <c r="E17" s="264"/>
      <c r="F17" s="352"/>
      <c r="G17" s="264"/>
      <c r="H17" s="264"/>
      <c r="I17" s="264"/>
      <c r="J17" s="264"/>
      <c r="K17" s="354"/>
      <c r="L17" s="354"/>
      <c r="M17" s="354"/>
      <c r="N17" s="355"/>
    </row>
    <row r="18" spans="2:14" ht="15.75" customHeight="1">
      <c r="B18" s="247"/>
      <c r="C18" s="103" t="s">
        <v>19</v>
      </c>
      <c r="D18" s="103" t="s">
        <v>208</v>
      </c>
      <c r="E18" s="251">
        <v>1536349</v>
      </c>
      <c r="F18" s="252"/>
      <c r="G18" s="251">
        <v>512806</v>
      </c>
      <c r="H18" s="251"/>
      <c r="I18" s="251">
        <v>225808</v>
      </c>
      <c r="J18" s="251">
        <v>96300</v>
      </c>
      <c r="K18" s="257">
        <v>242420</v>
      </c>
      <c r="L18" s="253"/>
      <c r="M18" s="253"/>
      <c r="N18" s="254">
        <f>E18+F18+G18+H18+I18+J18+K18+L18+M18</f>
        <v>2613683</v>
      </c>
    </row>
    <row r="19" spans="2:14" ht="15" customHeight="1">
      <c r="B19" s="247"/>
      <c r="C19" s="103"/>
      <c r="D19" s="255" t="s">
        <v>236</v>
      </c>
      <c r="E19" s="251">
        <v>130000</v>
      </c>
      <c r="F19" s="258"/>
      <c r="G19" s="251"/>
      <c r="H19" s="251"/>
      <c r="I19" s="251"/>
      <c r="J19" s="251"/>
      <c r="K19" s="253"/>
      <c r="L19" s="253"/>
      <c r="M19" s="253"/>
      <c r="N19" s="254">
        <f>E19+F19+G19+H19+I19+J19+K19+L19+M19</f>
        <v>130000</v>
      </c>
    </row>
    <row r="20" spans="2:14" ht="14.25" customHeight="1">
      <c r="B20" s="247"/>
      <c r="C20" s="350"/>
      <c r="D20" s="263" t="s">
        <v>235</v>
      </c>
      <c r="E20" s="264"/>
      <c r="F20" s="356"/>
      <c r="G20" s="264"/>
      <c r="H20" s="264"/>
      <c r="I20" s="264"/>
      <c r="J20" s="264"/>
      <c r="K20" s="354"/>
      <c r="L20" s="354"/>
      <c r="M20" s="354"/>
      <c r="N20" s="355"/>
    </row>
    <row r="21" spans="2:14" ht="15.75" customHeight="1">
      <c r="B21" s="247"/>
      <c r="C21" s="103" t="s">
        <v>20</v>
      </c>
      <c r="D21" s="103" t="s">
        <v>208</v>
      </c>
      <c r="E21" s="251">
        <v>245000.85</v>
      </c>
      <c r="F21" s="252"/>
      <c r="G21" s="250">
        <v>480792.8</v>
      </c>
      <c r="H21" s="251"/>
      <c r="I21" s="251">
        <v>193486.2</v>
      </c>
      <c r="J21" s="251"/>
      <c r="K21" s="257">
        <v>14448</v>
      </c>
      <c r="L21" s="253"/>
      <c r="M21" s="253"/>
      <c r="N21" s="254">
        <f>E21+F21+G21+H21+I21+J21+K21+L21+M21</f>
        <v>933727.8500000001</v>
      </c>
    </row>
    <row r="22" spans="2:14" ht="15" customHeight="1">
      <c r="B22" s="247"/>
      <c r="C22" s="103"/>
      <c r="D22" s="255" t="s">
        <v>236</v>
      </c>
      <c r="E22" s="251"/>
      <c r="F22" s="259"/>
      <c r="G22" s="251">
        <v>107100</v>
      </c>
      <c r="H22" s="251"/>
      <c r="I22" s="251"/>
      <c r="J22" s="251"/>
      <c r="K22" s="253"/>
      <c r="L22" s="253"/>
      <c r="M22" s="253"/>
      <c r="N22" s="254">
        <f>E22+F22+G22+H22+I22+J22+K22+L22+M22</f>
        <v>107100</v>
      </c>
    </row>
    <row r="23" spans="2:14" ht="14.25" customHeight="1">
      <c r="B23" s="247"/>
      <c r="C23" s="350"/>
      <c r="D23" s="263" t="s">
        <v>235</v>
      </c>
      <c r="E23" s="264"/>
      <c r="F23" s="357"/>
      <c r="G23" s="264"/>
      <c r="H23" s="264"/>
      <c r="I23" s="264"/>
      <c r="J23" s="264"/>
      <c r="K23" s="354"/>
      <c r="L23" s="354"/>
      <c r="M23" s="354"/>
      <c r="N23" s="355"/>
    </row>
    <row r="24" spans="2:14" ht="15.75" customHeight="1">
      <c r="B24" s="247"/>
      <c r="C24" s="358" t="s">
        <v>21</v>
      </c>
      <c r="D24" s="358" t="s">
        <v>208</v>
      </c>
      <c r="E24" s="359">
        <v>575763.55</v>
      </c>
      <c r="F24" s="360"/>
      <c r="G24" s="361"/>
      <c r="H24" s="361"/>
      <c r="I24" s="359"/>
      <c r="J24" s="361"/>
      <c r="K24" s="265"/>
      <c r="L24" s="265"/>
      <c r="M24" s="265"/>
      <c r="N24" s="362">
        <f>E24+F24+G24+H24+I24+J24+K24+L24+M24</f>
        <v>575763.55</v>
      </c>
    </row>
    <row r="25" spans="2:14" ht="15.75" customHeight="1">
      <c r="B25" s="256" t="s">
        <v>78</v>
      </c>
      <c r="C25" s="358" t="s">
        <v>22</v>
      </c>
      <c r="D25" s="358" t="s">
        <v>208</v>
      </c>
      <c r="E25" s="363">
        <v>200721</v>
      </c>
      <c r="F25" s="364"/>
      <c r="G25" s="363"/>
      <c r="H25" s="363"/>
      <c r="I25" s="365">
        <v>57550</v>
      </c>
      <c r="J25" s="364"/>
      <c r="K25" s="265"/>
      <c r="L25" s="265"/>
      <c r="M25" s="265"/>
      <c r="N25" s="362">
        <f>E25+F25+G25+H25+I25+J25+K25+L25+M25</f>
        <v>258271</v>
      </c>
    </row>
    <row r="26" spans="2:16" ht="15.75" customHeight="1">
      <c r="B26" s="256"/>
      <c r="C26" s="103" t="s">
        <v>23</v>
      </c>
      <c r="D26" s="103" t="s">
        <v>208</v>
      </c>
      <c r="E26" s="251"/>
      <c r="F26" s="255"/>
      <c r="G26" s="251"/>
      <c r="H26" s="251"/>
      <c r="I26" s="260">
        <v>1824000</v>
      </c>
      <c r="J26" s="255"/>
      <c r="K26" s="253"/>
      <c r="L26" s="253"/>
      <c r="M26" s="253"/>
      <c r="N26" s="254">
        <f>E26+F26+G26+H26+I26+J26+K26+L26+M26</f>
        <v>1824000</v>
      </c>
      <c r="P26" s="90"/>
    </row>
    <row r="27" spans="2:16" ht="15" customHeight="1">
      <c r="B27" s="256"/>
      <c r="C27" s="103"/>
      <c r="D27" s="255" t="s">
        <v>236</v>
      </c>
      <c r="E27" s="251"/>
      <c r="F27" s="255"/>
      <c r="G27" s="251"/>
      <c r="H27" s="251"/>
      <c r="I27" s="260">
        <v>1056000</v>
      </c>
      <c r="J27" s="255"/>
      <c r="K27" s="253"/>
      <c r="L27" s="253"/>
      <c r="M27" s="253"/>
      <c r="N27" s="254">
        <f>E27+F27+G27+H27+I27+J27+K27+L27+M27</f>
        <v>1056000</v>
      </c>
      <c r="P27" s="90"/>
    </row>
    <row r="28" spans="2:16" ht="14.25" customHeight="1">
      <c r="B28" s="256"/>
      <c r="C28" s="350"/>
      <c r="D28" s="263" t="s">
        <v>235</v>
      </c>
      <c r="E28" s="264"/>
      <c r="F28" s="263"/>
      <c r="G28" s="264"/>
      <c r="H28" s="264"/>
      <c r="I28" s="366"/>
      <c r="J28" s="263"/>
      <c r="K28" s="354"/>
      <c r="L28" s="354"/>
      <c r="M28" s="354"/>
      <c r="N28" s="355"/>
      <c r="P28" s="90"/>
    </row>
    <row r="29" spans="2:14" ht="15.75" customHeight="1">
      <c r="B29" s="256" t="s">
        <v>80</v>
      </c>
      <c r="C29" s="261" t="s">
        <v>17</v>
      </c>
      <c r="D29" s="358" t="s">
        <v>208</v>
      </c>
      <c r="E29" s="367"/>
      <c r="F29" s="364"/>
      <c r="G29" s="368">
        <v>839000</v>
      </c>
      <c r="H29" s="368">
        <v>37500</v>
      </c>
      <c r="I29" s="364"/>
      <c r="J29" s="364"/>
      <c r="K29" s="369">
        <v>20000</v>
      </c>
      <c r="L29" s="265"/>
      <c r="M29" s="265"/>
      <c r="N29" s="362">
        <f>E29+F29+G29+H29+I29+J29+K29+L29+M29</f>
        <v>896500</v>
      </c>
    </row>
    <row r="30" spans="2:14" ht="15.75" customHeight="1">
      <c r="B30" s="255" t="s">
        <v>11</v>
      </c>
      <c r="C30" s="255" t="s">
        <v>11</v>
      </c>
      <c r="D30" s="255" t="s">
        <v>208</v>
      </c>
      <c r="E30" s="262"/>
      <c r="F30" s="249"/>
      <c r="G30" s="251"/>
      <c r="H30" s="251"/>
      <c r="I30" s="249"/>
      <c r="J30" s="249"/>
      <c r="K30" s="253"/>
      <c r="L30" s="253"/>
      <c r="M30" s="257">
        <v>379722</v>
      </c>
      <c r="N30" s="254">
        <f>E30+F30+G30+H30+I30+J30+K30+L30+M30</f>
        <v>379722</v>
      </c>
    </row>
    <row r="31" spans="2:14" ht="15" customHeight="1">
      <c r="B31" s="255"/>
      <c r="C31" s="255"/>
      <c r="D31" s="255" t="s">
        <v>236</v>
      </c>
      <c r="E31" s="262"/>
      <c r="F31" s="249"/>
      <c r="G31" s="251"/>
      <c r="H31" s="251"/>
      <c r="I31" s="249"/>
      <c r="J31" s="249"/>
      <c r="K31" s="253"/>
      <c r="L31" s="253"/>
      <c r="M31" s="257">
        <v>3463850</v>
      </c>
      <c r="N31" s="254">
        <f>E31+F31+G31+H31+I31+J31+K31+L31+M31</f>
        <v>3463850</v>
      </c>
    </row>
    <row r="32" spans="2:14" ht="14.25" customHeight="1">
      <c r="B32" s="255"/>
      <c r="C32" s="255"/>
      <c r="D32" s="255" t="s">
        <v>235</v>
      </c>
      <c r="E32" s="262"/>
      <c r="F32" s="249"/>
      <c r="G32" s="251"/>
      <c r="H32" s="251"/>
      <c r="I32" s="249"/>
      <c r="J32" s="249"/>
      <c r="K32" s="253"/>
      <c r="L32" s="253"/>
      <c r="M32" s="257"/>
      <c r="N32" s="254"/>
    </row>
    <row r="33" spans="2:14" ht="15.75" customHeight="1" thickBot="1">
      <c r="B33" s="265" t="s">
        <v>7</v>
      </c>
      <c r="C33" s="266"/>
      <c r="D33" s="266"/>
      <c r="E33" s="267">
        <f aca="true" t="shared" si="0" ref="E33:N33">SUM(E10:E32)</f>
        <v>8110964.399999999</v>
      </c>
      <c r="F33" s="267">
        <f t="shared" si="0"/>
        <v>0</v>
      </c>
      <c r="G33" s="267">
        <f t="shared" si="0"/>
        <v>3280362.8</v>
      </c>
      <c r="H33" s="267">
        <f t="shared" si="0"/>
        <v>37500</v>
      </c>
      <c r="I33" s="267">
        <f t="shared" si="0"/>
        <v>4114624.2</v>
      </c>
      <c r="J33" s="267">
        <f t="shared" si="0"/>
        <v>96300</v>
      </c>
      <c r="K33" s="267">
        <f t="shared" si="0"/>
        <v>276868</v>
      </c>
      <c r="L33" s="267">
        <f t="shared" si="0"/>
        <v>0</v>
      </c>
      <c r="M33" s="267">
        <f t="shared" si="0"/>
        <v>3843572</v>
      </c>
      <c r="N33" s="267">
        <f t="shared" si="0"/>
        <v>19760191.4</v>
      </c>
    </row>
    <row r="34" spans="2:14" ht="15.75" thickTop="1"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</row>
  </sheetData>
  <sheetProtection/>
  <mergeCells count="18">
    <mergeCell ref="B5:B9"/>
    <mergeCell ref="C5:C9"/>
    <mergeCell ref="B2:N2"/>
    <mergeCell ref="B3:N3"/>
    <mergeCell ref="B4:N4"/>
    <mergeCell ref="E5:N5"/>
    <mergeCell ref="L6:L9"/>
    <mergeCell ref="M6:M9"/>
    <mergeCell ref="N6:N9"/>
    <mergeCell ref="D5:D9"/>
    <mergeCell ref="K10:K11"/>
    <mergeCell ref="L10:L11"/>
    <mergeCell ref="M10:M11"/>
    <mergeCell ref="F10:F11"/>
    <mergeCell ref="G10:G11"/>
    <mergeCell ref="H10:H11"/>
    <mergeCell ref="I10:I11"/>
    <mergeCell ref="J10:J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B2:I153"/>
  <sheetViews>
    <sheetView workbookViewId="0" topLeftCell="A27">
      <selection activeCell="A1" sqref="A1:D38"/>
    </sheetView>
  </sheetViews>
  <sheetFormatPr defaultColWidth="9.140625" defaultRowHeight="12.75"/>
  <cols>
    <col min="1" max="1" width="4.8515625" style="0" customWidth="1"/>
    <col min="2" max="2" width="48.00390625" style="0" customWidth="1"/>
    <col min="3" max="3" width="13.57421875" style="0" customWidth="1"/>
    <col min="4" max="4" width="26.00390625" style="0" customWidth="1"/>
    <col min="5" max="5" width="10.7109375" style="0" customWidth="1"/>
    <col min="10" max="10" width="5.140625" style="0" customWidth="1"/>
  </cols>
  <sheetData>
    <row r="2" spans="2:9" ht="21" customHeight="1">
      <c r="B2" s="439" t="s">
        <v>72</v>
      </c>
      <c r="C2" s="439"/>
      <c r="D2" s="439"/>
      <c r="E2" s="10"/>
      <c r="F2" s="10"/>
      <c r="G2" s="10"/>
      <c r="H2" s="10"/>
      <c r="I2" s="10"/>
    </row>
    <row r="3" spans="2:9" ht="21" customHeight="1">
      <c r="B3" s="439" t="s">
        <v>4</v>
      </c>
      <c r="C3" s="439"/>
      <c r="D3" s="439"/>
      <c r="E3" s="10"/>
      <c r="F3" s="10"/>
      <c r="G3" s="10"/>
      <c r="H3" s="10"/>
      <c r="I3" s="10"/>
    </row>
    <row r="4" spans="2:9" ht="21" customHeight="1">
      <c r="B4" s="439" t="s">
        <v>294</v>
      </c>
      <c r="C4" s="439"/>
      <c r="D4" s="439"/>
      <c r="E4" s="10"/>
      <c r="F4" s="10"/>
      <c r="G4" s="10"/>
      <c r="H4" s="10"/>
      <c r="I4" s="10"/>
    </row>
    <row r="5" spans="2:9" ht="21" customHeight="1">
      <c r="B5" s="440" t="s">
        <v>172</v>
      </c>
      <c r="C5" s="440"/>
      <c r="D5" s="440"/>
      <c r="E5" s="10"/>
      <c r="F5" s="10"/>
      <c r="G5" s="10"/>
      <c r="H5" s="10"/>
      <c r="I5" s="10"/>
    </row>
    <row r="6" spans="2:9" ht="21" customHeight="1" thickBot="1">
      <c r="B6" s="206" t="s">
        <v>171</v>
      </c>
      <c r="C6" s="113">
        <v>2</v>
      </c>
      <c r="D6" s="323">
        <v>13204977</v>
      </c>
      <c r="E6" s="10"/>
      <c r="F6" s="10"/>
      <c r="G6" s="10"/>
      <c r="H6" s="10"/>
      <c r="I6" s="10"/>
    </row>
    <row r="7" spans="2:9" ht="21" customHeight="1" thickTop="1">
      <c r="B7" s="206" t="s">
        <v>173</v>
      </c>
      <c r="C7" s="115"/>
      <c r="D7" s="205"/>
      <c r="E7" s="10"/>
      <c r="F7" s="10"/>
      <c r="G7" s="10"/>
      <c r="H7" s="10"/>
      <c r="I7" s="10"/>
    </row>
    <row r="8" spans="2:9" ht="21" customHeight="1">
      <c r="B8" s="206" t="s">
        <v>174</v>
      </c>
      <c r="C8" s="115"/>
      <c r="D8" s="205"/>
      <c r="E8" s="10"/>
      <c r="F8" s="10"/>
      <c r="G8" s="10"/>
      <c r="H8" s="10"/>
      <c r="I8" s="10"/>
    </row>
    <row r="9" spans="2:9" ht="21" customHeight="1">
      <c r="B9" s="114" t="s">
        <v>175</v>
      </c>
      <c r="C9" s="113">
        <v>3</v>
      </c>
      <c r="D9" s="115">
        <v>19983167.36</v>
      </c>
      <c r="E9" s="10"/>
      <c r="F9" s="10"/>
      <c r="G9" s="10"/>
      <c r="H9" s="10"/>
      <c r="I9" s="10"/>
    </row>
    <row r="10" spans="2:9" ht="21" customHeight="1">
      <c r="B10" s="204" t="s">
        <v>177</v>
      </c>
      <c r="C10" s="113">
        <v>4</v>
      </c>
      <c r="D10" s="115">
        <v>23940</v>
      </c>
      <c r="E10" s="10"/>
      <c r="F10" s="10"/>
      <c r="G10" s="10"/>
      <c r="H10" s="10"/>
      <c r="I10" s="10"/>
    </row>
    <row r="11" spans="2:9" ht="21" customHeight="1">
      <c r="B11" s="114" t="s">
        <v>178</v>
      </c>
      <c r="C11" s="113">
        <v>5</v>
      </c>
      <c r="D11" s="115">
        <v>108624.52</v>
      </c>
      <c r="E11" s="10"/>
      <c r="F11" s="10"/>
      <c r="G11" s="10"/>
      <c r="H11" s="10"/>
      <c r="I11" s="10"/>
    </row>
    <row r="12" spans="2:9" ht="21" customHeight="1">
      <c r="B12" s="114" t="s">
        <v>179</v>
      </c>
      <c r="C12" s="113">
        <v>6</v>
      </c>
      <c r="D12" s="115">
        <v>9666</v>
      </c>
      <c r="E12" s="10"/>
      <c r="F12" s="10"/>
      <c r="G12" s="10"/>
      <c r="H12" s="10"/>
      <c r="I12" s="10"/>
    </row>
    <row r="13" spans="2:9" ht="21" customHeight="1">
      <c r="B13" s="114" t="s">
        <v>277</v>
      </c>
      <c r="C13" s="113"/>
      <c r="D13" s="115">
        <v>298000</v>
      </c>
      <c r="E13" s="10"/>
      <c r="F13" s="10"/>
      <c r="G13" s="10"/>
      <c r="H13" s="10"/>
      <c r="I13" s="10"/>
    </row>
    <row r="14" spans="2:9" ht="21" customHeight="1">
      <c r="B14" s="114" t="s">
        <v>180</v>
      </c>
      <c r="C14" s="116"/>
      <c r="D14" s="115">
        <v>23940</v>
      </c>
      <c r="E14" s="10"/>
      <c r="F14" s="10"/>
      <c r="G14" s="10"/>
      <c r="H14" s="10"/>
      <c r="I14" s="10"/>
    </row>
    <row r="15" spans="2:9" ht="8.25" customHeight="1">
      <c r="B15" s="114"/>
      <c r="C15" s="116"/>
      <c r="D15" s="115"/>
      <c r="E15" s="10"/>
      <c r="F15" s="10"/>
      <c r="G15" s="10"/>
      <c r="H15" s="10"/>
      <c r="I15" s="10"/>
    </row>
    <row r="16" spans="2:9" ht="21" customHeight="1">
      <c r="B16" s="114"/>
      <c r="C16" s="115"/>
      <c r="D16" s="115"/>
      <c r="E16" s="10"/>
      <c r="F16" s="10"/>
      <c r="G16" s="10"/>
      <c r="H16" s="10"/>
      <c r="I16" s="10"/>
    </row>
    <row r="17" spans="2:9" ht="21" customHeight="1" thickBot="1">
      <c r="B17" s="119" t="s">
        <v>176</v>
      </c>
      <c r="C17" s="115"/>
      <c r="D17" s="118">
        <f>SUM(D9:D16)</f>
        <v>20447337.88</v>
      </c>
      <c r="E17" s="10"/>
      <c r="F17" s="10"/>
      <c r="G17" s="10"/>
      <c r="H17" s="10"/>
      <c r="I17" s="10"/>
    </row>
    <row r="18" spans="2:9" ht="21" customHeight="1" thickTop="1">
      <c r="B18" s="119"/>
      <c r="C18" s="115"/>
      <c r="D18" s="207"/>
      <c r="E18" s="10"/>
      <c r="F18" s="10"/>
      <c r="G18" s="10"/>
      <c r="H18" s="10"/>
      <c r="I18" s="10"/>
    </row>
    <row r="19" spans="2:9" ht="21" customHeight="1" thickBot="1">
      <c r="B19" s="119" t="s">
        <v>181</v>
      </c>
      <c r="C19" s="113">
        <v>2</v>
      </c>
      <c r="D19" s="323">
        <f>D6</f>
        <v>13204977</v>
      </c>
      <c r="E19" s="10"/>
      <c r="F19" s="10"/>
      <c r="G19" s="10"/>
      <c r="H19" s="10"/>
      <c r="I19" s="10"/>
    </row>
    <row r="20" spans="2:9" ht="21" customHeight="1" thickTop="1">
      <c r="B20" s="169" t="s">
        <v>182</v>
      </c>
      <c r="C20" s="115"/>
      <c r="D20" s="116"/>
      <c r="E20" s="10"/>
      <c r="F20" s="10"/>
      <c r="G20" s="10"/>
      <c r="H20" s="10"/>
      <c r="I20" s="10"/>
    </row>
    <row r="21" spans="2:9" ht="21" customHeight="1">
      <c r="B21" s="206" t="s">
        <v>183</v>
      </c>
      <c r="C21" s="115"/>
      <c r="D21" s="115"/>
      <c r="E21" s="10"/>
      <c r="F21" s="10"/>
      <c r="G21" s="10"/>
      <c r="H21" s="10"/>
      <c r="I21" s="10"/>
    </row>
    <row r="22" spans="2:9" ht="21" customHeight="1">
      <c r="B22" s="114" t="s">
        <v>184</v>
      </c>
      <c r="C22" s="113">
        <v>7</v>
      </c>
      <c r="D22" s="115">
        <v>1917022.6</v>
      </c>
      <c r="E22" s="10"/>
      <c r="F22" s="10"/>
      <c r="G22" s="10"/>
      <c r="H22" s="10"/>
      <c r="I22" s="10"/>
    </row>
    <row r="23" spans="2:9" ht="21" customHeight="1">
      <c r="B23" s="114" t="s">
        <v>185</v>
      </c>
      <c r="C23" s="113">
        <v>8</v>
      </c>
      <c r="D23" s="116">
        <v>1652984.07</v>
      </c>
      <c r="E23" s="10"/>
      <c r="F23" s="10"/>
      <c r="G23" s="10"/>
      <c r="H23" s="10"/>
      <c r="I23" s="10"/>
    </row>
    <row r="24" spans="2:9" ht="21" customHeight="1">
      <c r="B24" s="114" t="s">
        <v>186</v>
      </c>
      <c r="C24" s="115"/>
      <c r="D24" s="116">
        <v>23940</v>
      </c>
      <c r="E24" s="10"/>
      <c r="F24" s="10"/>
      <c r="G24" s="10"/>
      <c r="H24" s="10"/>
      <c r="I24" s="10"/>
    </row>
    <row r="25" spans="2:9" ht="24.75" customHeight="1">
      <c r="B25" s="169" t="s">
        <v>188</v>
      </c>
      <c r="C25" s="115"/>
      <c r="D25" s="416">
        <f>D22+D23+D24</f>
        <v>3593946.67</v>
      </c>
      <c r="E25" s="10"/>
      <c r="F25" s="10"/>
      <c r="G25" s="10"/>
      <c r="H25" s="10"/>
      <c r="I25" s="10"/>
    </row>
    <row r="26" spans="2:9" ht="24" customHeight="1">
      <c r="B26" s="169"/>
      <c r="C26" s="115"/>
      <c r="D26" s="115"/>
      <c r="E26" s="10"/>
      <c r="F26" s="10"/>
      <c r="G26" s="10"/>
      <c r="H26" s="10"/>
      <c r="I26" s="10"/>
    </row>
    <row r="27" spans="2:9" ht="21" customHeight="1">
      <c r="B27" s="169" t="s">
        <v>187</v>
      </c>
      <c r="C27" s="115"/>
      <c r="D27" s="115"/>
      <c r="E27" s="10"/>
      <c r="F27" s="10"/>
      <c r="G27" s="10"/>
      <c r="H27" s="10"/>
      <c r="I27" s="10"/>
    </row>
    <row r="28" spans="2:9" ht="21" customHeight="1">
      <c r="B28" s="114" t="s">
        <v>189</v>
      </c>
      <c r="C28" s="113">
        <v>9</v>
      </c>
      <c r="D28" s="115">
        <v>8094474.71</v>
      </c>
      <c r="E28" s="10"/>
      <c r="F28" s="10"/>
      <c r="G28" s="10"/>
      <c r="H28" s="10"/>
      <c r="I28" s="10"/>
    </row>
    <row r="29" spans="2:9" ht="21" customHeight="1">
      <c r="B29" s="114" t="s">
        <v>190</v>
      </c>
      <c r="C29" s="113"/>
      <c r="D29" s="415">
        <v>8758916.5</v>
      </c>
      <c r="E29" s="10"/>
      <c r="F29" s="10"/>
      <c r="G29" s="10"/>
      <c r="H29" s="10"/>
      <c r="I29" s="10"/>
    </row>
    <row r="30" spans="2:9" ht="21" customHeight="1">
      <c r="B30" s="169" t="s">
        <v>191</v>
      </c>
      <c r="C30" s="115"/>
      <c r="D30" s="416">
        <f>D28+D29</f>
        <v>16853391.21</v>
      </c>
      <c r="E30" s="10"/>
      <c r="F30" s="10"/>
      <c r="G30" s="10"/>
      <c r="H30" s="10"/>
      <c r="I30" s="10"/>
    </row>
    <row r="31" spans="2:9" ht="24.75" customHeight="1" thickBot="1">
      <c r="B31" s="169" t="s">
        <v>192</v>
      </c>
      <c r="C31" s="115"/>
      <c r="D31" s="118">
        <f>D25+D30</f>
        <v>20447337.880000003</v>
      </c>
      <c r="E31" s="10"/>
      <c r="F31" s="10"/>
      <c r="G31" s="10"/>
      <c r="H31" s="10"/>
      <c r="I31" s="10"/>
    </row>
    <row r="32" spans="2:9" ht="21" customHeight="1" thickTop="1">
      <c r="B32" s="208"/>
      <c r="C32" s="116"/>
      <c r="D32" s="207"/>
      <c r="E32" s="10"/>
      <c r="F32" s="10"/>
      <c r="G32" s="10"/>
      <c r="H32" s="10"/>
      <c r="I32" s="10"/>
    </row>
    <row r="33" spans="2:9" ht="21" customHeight="1">
      <c r="B33" s="441" t="s">
        <v>193</v>
      </c>
      <c r="C33" s="441"/>
      <c r="D33" s="441"/>
      <c r="E33" s="10"/>
      <c r="F33" s="10"/>
      <c r="G33" s="10"/>
      <c r="H33" s="10"/>
      <c r="I33" s="10"/>
    </row>
    <row r="34" spans="2:9" ht="21" customHeight="1">
      <c r="B34" s="117"/>
      <c r="C34" s="115"/>
      <c r="D34" s="116"/>
      <c r="E34" s="10"/>
      <c r="F34" s="10"/>
      <c r="G34" s="10"/>
      <c r="H34" s="10"/>
      <c r="I34" s="10"/>
    </row>
    <row r="35" spans="2:9" ht="9.75" customHeight="1">
      <c r="B35" s="120"/>
      <c r="C35" s="115"/>
      <c r="D35" s="116"/>
      <c r="E35" s="10"/>
      <c r="F35" s="10"/>
      <c r="G35" s="10"/>
      <c r="H35" s="10"/>
      <c r="I35" s="10"/>
    </row>
    <row r="36" spans="2:9" ht="21" customHeight="1">
      <c r="B36" s="121" t="s">
        <v>196</v>
      </c>
      <c r="C36" s="122"/>
      <c r="D36" s="123"/>
      <c r="E36" s="14"/>
      <c r="F36" s="14"/>
      <c r="G36" s="14"/>
      <c r="H36" s="14"/>
      <c r="I36" s="14"/>
    </row>
    <row r="37" spans="2:9" ht="21" customHeight="1">
      <c r="B37" s="121" t="s">
        <v>195</v>
      </c>
      <c r="C37" s="122"/>
      <c r="D37" s="123"/>
      <c r="E37" s="14"/>
      <c r="F37" s="14"/>
      <c r="G37" s="14"/>
      <c r="H37" s="14"/>
      <c r="I37" s="14"/>
    </row>
    <row r="38" spans="2:9" ht="21" customHeight="1">
      <c r="B38" s="121" t="s">
        <v>194</v>
      </c>
      <c r="C38" s="115"/>
      <c r="D38" s="116"/>
      <c r="E38" s="10"/>
      <c r="F38" s="10"/>
      <c r="G38" s="10"/>
      <c r="H38" s="10"/>
      <c r="I38" s="10"/>
    </row>
    <row r="39" spans="2:9" ht="21" customHeight="1">
      <c r="B39" s="8"/>
      <c r="C39" s="29"/>
      <c r="D39" s="30"/>
      <c r="E39" s="10"/>
      <c r="F39" s="10"/>
      <c r="G39" s="10"/>
      <c r="H39" s="10"/>
      <c r="I39" s="10"/>
    </row>
    <row r="40" spans="2:9" ht="21" customHeight="1">
      <c r="B40" s="8"/>
      <c r="C40" s="29"/>
      <c r="D40" s="30"/>
      <c r="E40" s="10"/>
      <c r="F40" s="10"/>
      <c r="G40" s="10"/>
      <c r="H40" s="10"/>
      <c r="I40" s="10"/>
    </row>
    <row r="41" spans="2:9" ht="21" customHeight="1">
      <c r="B41" s="8"/>
      <c r="C41" s="29"/>
      <c r="D41" s="30"/>
      <c r="E41" s="10"/>
      <c r="F41" s="10"/>
      <c r="G41" s="10"/>
      <c r="H41" s="10"/>
      <c r="I41" s="10"/>
    </row>
    <row r="42" spans="2:9" ht="21" customHeight="1">
      <c r="B42" s="8"/>
      <c r="C42" s="29"/>
      <c r="D42" s="30"/>
      <c r="E42" s="10"/>
      <c r="F42" s="10"/>
      <c r="G42" s="10"/>
      <c r="H42" s="10"/>
      <c r="I42" s="10"/>
    </row>
    <row r="43" spans="2:9" ht="21" customHeight="1">
      <c r="B43" s="34"/>
      <c r="C43" s="30"/>
      <c r="D43" s="30"/>
      <c r="E43" s="37"/>
      <c r="F43" s="37"/>
      <c r="G43" s="10"/>
      <c r="H43" s="10"/>
      <c r="I43" s="10"/>
    </row>
    <row r="44" spans="2:9" ht="21" customHeight="1">
      <c r="B44" s="2"/>
      <c r="C44" s="2"/>
      <c r="D44" s="2"/>
      <c r="E44" s="37"/>
      <c r="F44" s="37"/>
      <c r="G44" s="10"/>
      <c r="H44" s="10"/>
      <c r="I44" s="10"/>
    </row>
    <row r="45" spans="2:9" ht="21" customHeight="1">
      <c r="B45" s="2"/>
      <c r="C45" s="2"/>
      <c r="D45" s="2"/>
      <c r="E45" s="37"/>
      <c r="F45" s="37"/>
      <c r="G45" s="10"/>
      <c r="H45" s="10"/>
      <c r="I45" s="10"/>
    </row>
    <row r="46" spans="2:9" ht="21" customHeight="1">
      <c r="B46" s="45"/>
      <c r="C46" s="45"/>
      <c r="D46" s="30"/>
      <c r="E46" s="37"/>
      <c r="F46" s="37"/>
      <c r="G46" s="10"/>
      <c r="H46" s="10"/>
      <c r="I46" s="10"/>
    </row>
    <row r="47" spans="2:9" ht="21" customHeight="1">
      <c r="B47" s="45"/>
      <c r="C47" s="45"/>
      <c r="D47" s="45"/>
      <c r="E47" s="37"/>
      <c r="F47" s="37"/>
      <c r="G47" s="10"/>
      <c r="H47" s="10"/>
      <c r="I47" s="10"/>
    </row>
    <row r="48" spans="2:9" ht="21" customHeight="1">
      <c r="B48" s="47"/>
      <c r="C48" s="47"/>
      <c r="D48" s="30"/>
      <c r="E48" s="37"/>
      <c r="F48" s="37"/>
      <c r="G48" s="10"/>
      <c r="H48" s="10"/>
      <c r="I48" s="10"/>
    </row>
    <row r="49" spans="2:9" ht="21" customHeight="1">
      <c r="B49" s="47"/>
      <c r="C49" s="47"/>
      <c r="D49" s="30"/>
      <c r="E49" s="37"/>
      <c r="F49" s="37"/>
      <c r="G49" s="10"/>
      <c r="H49" s="10"/>
      <c r="I49" s="10"/>
    </row>
    <row r="50" spans="2:9" ht="21" customHeight="1">
      <c r="B50" s="47"/>
      <c r="C50" s="47"/>
      <c r="D50" s="30"/>
      <c r="E50" s="37"/>
      <c r="F50" s="37"/>
      <c r="G50" s="10"/>
      <c r="H50" s="10"/>
      <c r="I50" s="10"/>
    </row>
    <row r="51" spans="2:9" ht="21" customHeight="1">
      <c r="B51" s="47"/>
      <c r="C51" s="45"/>
      <c r="D51" s="30"/>
      <c r="E51" s="37"/>
      <c r="F51" s="37"/>
      <c r="G51" s="10"/>
      <c r="H51" s="10"/>
      <c r="I51" s="10"/>
    </row>
    <row r="52" spans="2:9" ht="21" customHeight="1">
      <c r="B52" s="45"/>
      <c r="C52" s="45"/>
      <c r="D52" s="30"/>
      <c r="E52" s="37"/>
      <c r="F52" s="37"/>
      <c r="G52" s="10"/>
      <c r="H52" s="10"/>
      <c r="I52" s="10"/>
    </row>
    <row r="53" spans="2:9" ht="21" customHeight="1">
      <c r="B53" s="45"/>
      <c r="C53" s="45"/>
      <c r="D53" s="30"/>
      <c r="E53" s="37"/>
      <c r="F53" s="37"/>
      <c r="G53" s="10"/>
      <c r="H53" s="10"/>
      <c r="I53" s="10"/>
    </row>
    <row r="54" spans="2:9" ht="21" customHeight="1">
      <c r="B54" s="45"/>
      <c r="C54" s="45"/>
      <c r="D54" s="30"/>
      <c r="E54" s="37"/>
      <c r="F54" s="37"/>
      <c r="G54" s="10"/>
      <c r="H54" s="10"/>
      <c r="I54" s="10"/>
    </row>
    <row r="55" spans="2:9" ht="21" customHeight="1">
      <c r="B55" s="45"/>
      <c r="C55" s="45"/>
      <c r="D55" s="30"/>
      <c r="E55" s="37"/>
      <c r="F55" s="37"/>
      <c r="G55" s="10"/>
      <c r="H55" s="10"/>
      <c r="I55" s="10"/>
    </row>
    <row r="56" spans="2:9" ht="21" customHeight="1">
      <c r="B56" s="45"/>
      <c r="C56" s="45"/>
      <c r="D56" s="30"/>
      <c r="E56" s="37"/>
      <c r="F56" s="37"/>
      <c r="G56" s="10"/>
      <c r="H56" s="10"/>
      <c r="I56" s="10"/>
    </row>
    <row r="57" spans="2:9" ht="21" customHeight="1">
      <c r="B57" s="45"/>
      <c r="C57" s="45"/>
      <c r="D57" s="30"/>
      <c r="E57" s="37"/>
      <c r="F57" s="37"/>
      <c r="G57" s="10"/>
      <c r="H57" s="10"/>
      <c r="I57" s="10"/>
    </row>
    <row r="58" spans="2:9" ht="21" customHeight="1">
      <c r="B58" s="45"/>
      <c r="C58" s="45"/>
      <c r="D58" s="30"/>
      <c r="E58" s="37"/>
      <c r="F58" s="37"/>
      <c r="G58" s="10"/>
      <c r="H58" s="10"/>
      <c r="I58" s="10"/>
    </row>
    <row r="59" spans="2:9" ht="21" customHeight="1">
      <c r="B59" s="18"/>
      <c r="C59" s="45"/>
      <c r="D59" s="30"/>
      <c r="E59" s="37"/>
      <c r="F59" s="37"/>
      <c r="G59" s="10"/>
      <c r="H59" s="10"/>
      <c r="I59" s="10"/>
    </row>
    <row r="60" spans="2:9" ht="21" customHeight="1">
      <c r="B60" s="45"/>
      <c r="C60" s="45"/>
      <c r="D60" s="45"/>
      <c r="E60" s="37"/>
      <c r="F60" s="37"/>
      <c r="G60" s="10"/>
      <c r="H60" s="10"/>
      <c r="I60" s="10"/>
    </row>
    <row r="61" spans="2:9" ht="21" customHeight="1">
      <c r="B61" s="45"/>
      <c r="C61" s="45"/>
      <c r="D61" s="45"/>
      <c r="E61" s="37"/>
      <c r="F61" s="37"/>
      <c r="G61" s="10"/>
      <c r="H61" s="10"/>
      <c r="I61" s="10"/>
    </row>
    <row r="62" spans="2:9" ht="21" customHeight="1">
      <c r="B62" s="45"/>
      <c r="C62" s="45"/>
      <c r="D62" s="45"/>
      <c r="E62" s="37"/>
      <c r="F62" s="37"/>
      <c r="G62" s="10"/>
      <c r="H62" s="10"/>
      <c r="I62" s="10"/>
    </row>
    <row r="63" spans="2:9" ht="21" customHeight="1">
      <c r="B63" s="2"/>
      <c r="C63" s="2"/>
      <c r="D63" s="2"/>
      <c r="E63" s="37"/>
      <c r="F63" s="37"/>
      <c r="G63" s="10"/>
      <c r="H63" s="10"/>
      <c r="I63" s="10"/>
    </row>
    <row r="64" spans="2:9" ht="21" customHeight="1">
      <c r="B64" s="48"/>
      <c r="C64" s="45"/>
      <c r="D64" s="45"/>
      <c r="E64" s="37"/>
      <c r="F64" s="37"/>
      <c r="G64" s="10"/>
      <c r="H64" s="10"/>
      <c r="I64" s="10"/>
    </row>
    <row r="65" spans="2:9" ht="21" customHeight="1">
      <c r="B65" s="45"/>
      <c r="C65" s="45"/>
      <c r="D65" s="30"/>
      <c r="E65" s="37"/>
      <c r="F65" s="37"/>
      <c r="G65" s="10"/>
      <c r="H65" s="10"/>
      <c r="I65" s="10"/>
    </row>
    <row r="66" spans="2:9" ht="21" customHeight="1">
      <c r="B66" s="45"/>
      <c r="C66" s="45"/>
      <c r="D66" s="30"/>
      <c r="E66" s="37"/>
      <c r="F66" s="37"/>
      <c r="G66" s="10"/>
      <c r="H66" s="10"/>
      <c r="I66" s="10"/>
    </row>
    <row r="67" spans="2:9" ht="21" customHeight="1">
      <c r="B67" s="45"/>
      <c r="C67" s="45"/>
      <c r="D67" s="30"/>
      <c r="E67" s="37"/>
      <c r="F67" s="37"/>
      <c r="G67" s="10"/>
      <c r="H67" s="10"/>
      <c r="I67" s="10"/>
    </row>
    <row r="68" spans="2:9" ht="21" customHeight="1">
      <c r="B68" s="45"/>
      <c r="C68" s="45"/>
      <c r="D68" s="30"/>
      <c r="E68" s="37"/>
      <c r="F68" s="37"/>
      <c r="G68" s="10"/>
      <c r="H68" s="10"/>
      <c r="I68" s="10"/>
    </row>
    <row r="69" spans="2:9" ht="21" customHeight="1">
      <c r="B69" s="45"/>
      <c r="C69" s="45"/>
      <c r="D69" s="30"/>
      <c r="E69" s="37"/>
      <c r="F69" s="37"/>
      <c r="G69" s="10"/>
      <c r="H69" s="10"/>
      <c r="I69" s="10"/>
    </row>
    <row r="70" spans="2:9" ht="21" customHeight="1">
      <c r="B70" s="45"/>
      <c r="C70" s="45"/>
      <c r="D70" s="30"/>
      <c r="E70" s="37"/>
      <c r="F70" s="37"/>
      <c r="G70" s="10"/>
      <c r="H70" s="10"/>
      <c r="I70" s="10"/>
    </row>
    <row r="71" spans="2:9" ht="21" customHeight="1">
      <c r="B71" s="45"/>
      <c r="C71" s="45"/>
      <c r="D71" s="30"/>
      <c r="E71" s="37"/>
      <c r="F71" s="37"/>
      <c r="G71" s="10"/>
      <c r="H71" s="10"/>
      <c r="I71" s="10"/>
    </row>
    <row r="72" spans="2:9" ht="21" customHeight="1">
      <c r="B72" s="49"/>
      <c r="C72" s="45"/>
      <c r="D72" s="30"/>
      <c r="E72" s="37"/>
      <c r="F72" s="37"/>
      <c r="G72" s="10"/>
      <c r="H72" s="10"/>
      <c r="I72" s="10"/>
    </row>
    <row r="73" spans="2:9" ht="21" customHeight="1">
      <c r="B73" s="49"/>
      <c r="C73" s="45"/>
      <c r="D73" s="30"/>
      <c r="E73" s="37"/>
      <c r="F73" s="37"/>
      <c r="G73" s="10"/>
      <c r="H73" s="10"/>
      <c r="I73" s="10"/>
    </row>
    <row r="74" spans="2:9" ht="23.25">
      <c r="B74" s="49"/>
      <c r="C74" s="45"/>
      <c r="D74" s="30"/>
      <c r="E74" s="37"/>
      <c r="F74" s="37"/>
      <c r="G74" s="10"/>
      <c r="H74" s="10"/>
      <c r="I74" s="10"/>
    </row>
    <row r="75" spans="2:6" ht="23.25">
      <c r="B75" s="2"/>
      <c r="C75" s="16"/>
      <c r="D75" s="16"/>
      <c r="E75" s="11"/>
      <c r="F75" s="11"/>
    </row>
    <row r="76" spans="2:6" ht="23.25">
      <c r="B76" s="48"/>
      <c r="C76" s="16"/>
      <c r="D76" s="16"/>
      <c r="E76" s="11"/>
      <c r="F76" s="11"/>
    </row>
    <row r="77" spans="2:4" ht="23.25">
      <c r="B77" s="19"/>
      <c r="C77" s="3"/>
      <c r="D77" s="3"/>
    </row>
    <row r="78" spans="2:4" ht="23.25">
      <c r="B78" s="6"/>
      <c r="C78" s="3"/>
      <c r="D78" s="4"/>
    </row>
    <row r="79" spans="2:4" ht="23.25">
      <c r="B79" s="3"/>
      <c r="C79" s="3"/>
      <c r="D79" s="4"/>
    </row>
    <row r="80" spans="2:4" ht="23.25">
      <c r="B80" s="5"/>
      <c r="C80" s="3"/>
      <c r="D80" s="9"/>
    </row>
    <row r="81" spans="2:4" ht="23.25">
      <c r="B81" s="3"/>
      <c r="C81" s="3"/>
      <c r="D81" s="3"/>
    </row>
    <row r="82" spans="2:4" ht="23.25">
      <c r="B82" s="3"/>
      <c r="C82" s="3"/>
      <c r="D82" s="3"/>
    </row>
    <row r="83" spans="2:4" ht="23.25">
      <c r="B83" s="3"/>
      <c r="C83" s="3"/>
      <c r="D83" s="3"/>
    </row>
    <row r="84" spans="2:4" ht="23.25">
      <c r="B84" s="3"/>
      <c r="C84" s="3"/>
      <c r="D84" s="3"/>
    </row>
    <row r="85" spans="2:4" ht="23.25">
      <c r="B85" s="3"/>
      <c r="C85" s="3"/>
      <c r="D85" s="3"/>
    </row>
    <row r="86" spans="2:4" ht="23.25">
      <c r="B86" s="3"/>
      <c r="C86" s="3"/>
      <c r="D86" s="3"/>
    </row>
    <row r="87" spans="2:4" ht="23.25">
      <c r="B87" s="1"/>
      <c r="C87" s="1"/>
      <c r="D87" s="1"/>
    </row>
    <row r="88" spans="2:4" ht="23.25">
      <c r="B88" s="19"/>
      <c r="C88" s="3"/>
      <c r="D88" s="3"/>
    </row>
    <row r="89" spans="2:4" ht="23.25">
      <c r="B89" s="6"/>
      <c r="C89" s="3"/>
      <c r="D89" s="4"/>
    </row>
    <row r="90" spans="2:4" ht="23.25">
      <c r="B90" s="3"/>
      <c r="C90" s="3"/>
      <c r="D90" s="3"/>
    </row>
    <row r="91" spans="2:4" ht="23.25">
      <c r="B91" s="3"/>
      <c r="C91" s="3"/>
      <c r="D91" s="3"/>
    </row>
    <row r="92" spans="2:4" ht="23.25">
      <c r="B92" s="3"/>
      <c r="C92" s="3"/>
      <c r="D92" s="3"/>
    </row>
    <row r="93" spans="2:4" ht="23.25">
      <c r="B93" s="3"/>
      <c r="C93" s="3"/>
      <c r="D93" s="3"/>
    </row>
    <row r="94" spans="2:4" ht="23.25">
      <c r="B94" s="3"/>
      <c r="C94" s="3"/>
      <c r="D94" s="3"/>
    </row>
    <row r="95" spans="2:4" ht="23.25">
      <c r="B95" s="3"/>
      <c r="C95" s="3"/>
      <c r="D95" s="3"/>
    </row>
    <row r="96" spans="2:4" ht="23.25">
      <c r="B96" s="3"/>
      <c r="C96" s="3"/>
      <c r="D96" s="3"/>
    </row>
    <row r="97" spans="2:4" ht="23.25">
      <c r="B97" s="3"/>
      <c r="C97" s="3"/>
      <c r="D97" s="3"/>
    </row>
    <row r="98" spans="2:4" ht="23.25">
      <c r="B98" s="3"/>
      <c r="C98" s="3"/>
      <c r="D98" s="3"/>
    </row>
    <row r="99" spans="2:5" ht="23.25">
      <c r="B99" s="2"/>
      <c r="C99" s="2"/>
      <c r="D99" s="2"/>
      <c r="E99" s="11"/>
    </row>
    <row r="100" spans="2:5" ht="23.25">
      <c r="B100" s="2"/>
      <c r="C100" s="2"/>
      <c r="D100" s="2"/>
      <c r="E100" s="11"/>
    </row>
    <row r="101" spans="2:5" ht="23.25">
      <c r="B101" s="17"/>
      <c r="C101" s="16"/>
      <c r="D101" s="16"/>
      <c r="E101" s="11"/>
    </row>
    <row r="102" spans="2:5" ht="23.25">
      <c r="B102" s="17"/>
      <c r="C102" s="16"/>
      <c r="D102" s="9"/>
      <c r="E102" s="11"/>
    </row>
    <row r="103" spans="2:5" ht="23.25">
      <c r="B103" s="16"/>
      <c r="C103" s="16"/>
      <c r="D103" s="9"/>
      <c r="E103" s="11"/>
    </row>
    <row r="104" spans="2:5" ht="23.25">
      <c r="B104" s="18"/>
      <c r="C104" s="16"/>
      <c r="D104" s="9"/>
      <c r="E104" s="11"/>
    </row>
    <row r="105" spans="2:5" ht="23.25">
      <c r="B105" s="16"/>
      <c r="C105" s="16"/>
      <c r="D105" s="16"/>
      <c r="E105" s="11"/>
    </row>
    <row r="106" spans="2:5" ht="12.75">
      <c r="B106" s="11"/>
      <c r="C106" s="11"/>
      <c r="D106" s="11"/>
      <c r="E106" s="11"/>
    </row>
    <row r="125" spans="2:4" ht="23.25">
      <c r="B125" s="1"/>
      <c r="C125" s="1"/>
      <c r="D125" s="1"/>
    </row>
    <row r="126" spans="2:4" ht="23.25">
      <c r="B126" s="1"/>
      <c r="C126" s="1"/>
      <c r="D126" s="1"/>
    </row>
    <row r="147" spans="2:4" ht="23.25">
      <c r="B147" s="1"/>
      <c r="C147" s="1"/>
      <c r="D147" s="1"/>
    </row>
    <row r="148" spans="2:4" ht="23.25">
      <c r="B148" s="1"/>
      <c r="C148" s="1"/>
      <c r="D148" s="1"/>
    </row>
    <row r="149" spans="2:4" ht="23.25">
      <c r="B149" s="6"/>
      <c r="C149" s="3"/>
      <c r="D149" s="3"/>
    </row>
    <row r="150" spans="2:4" ht="23.25">
      <c r="B150" s="6"/>
      <c r="C150" s="3"/>
      <c r="D150" s="4"/>
    </row>
    <row r="151" spans="2:4" ht="23.25">
      <c r="B151" s="3"/>
      <c r="C151" s="3"/>
      <c r="D151" s="4"/>
    </row>
    <row r="152" spans="2:4" ht="24" thickBot="1">
      <c r="B152" s="5"/>
      <c r="C152" s="3"/>
      <c r="D152" s="7"/>
    </row>
    <row r="153" spans="2:4" ht="24" thickTop="1">
      <c r="B153" s="3"/>
      <c r="C153" s="3"/>
      <c r="D153" s="3"/>
    </row>
  </sheetData>
  <sheetProtection/>
  <mergeCells count="5">
    <mergeCell ref="B2:D2"/>
    <mergeCell ref="B3:D3"/>
    <mergeCell ref="B4:D4"/>
    <mergeCell ref="B5:D5"/>
    <mergeCell ref="B33:D33"/>
  </mergeCells>
  <printOptions/>
  <pageMargins left="0.7874015748031497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O23"/>
  <sheetViews>
    <sheetView workbookViewId="0" topLeftCell="A1">
      <selection activeCell="A1" sqref="A1:M27"/>
    </sheetView>
  </sheetViews>
  <sheetFormatPr defaultColWidth="9.140625" defaultRowHeight="12.75"/>
  <cols>
    <col min="1" max="1" width="5.57421875" style="0" customWidth="1"/>
    <col min="2" max="2" width="10.57421875" style="0" customWidth="1"/>
    <col min="3" max="3" width="17.8515625" style="0" customWidth="1"/>
    <col min="4" max="4" width="13.28125" style="0" customWidth="1"/>
    <col min="5" max="5" width="8.140625" style="0" customWidth="1"/>
    <col min="6" max="6" width="9.421875" style="0" customWidth="1"/>
    <col min="7" max="7" width="8.7109375" style="0" customWidth="1"/>
    <col min="8" max="8" width="14.28125" style="0" customWidth="1"/>
    <col min="9" max="9" width="8.421875" style="0" customWidth="1"/>
    <col min="10" max="10" width="9.7109375" style="0" customWidth="1"/>
    <col min="11" max="11" width="8.140625" style="0" customWidth="1"/>
    <col min="12" max="12" width="6.8515625" style="0" customWidth="1"/>
    <col min="13" max="13" width="13.7109375" style="0" customWidth="1"/>
  </cols>
  <sheetData>
    <row r="1" spans="2:10" ht="21">
      <c r="B1" s="51"/>
      <c r="C1" s="51"/>
      <c r="D1" s="52"/>
      <c r="E1" s="53"/>
      <c r="F1" s="52"/>
      <c r="G1" s="52"/>
      <c r="H1" s="52"/>
      <c r="I1" s="53"/>
      <c r="J1" s="54"/>
    </row>
    <row r="2" spans="2:13" ht="21">
      <c r="B2" s="437" t="s">
        <v>72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</row>
    <row r="3" spans="2:13" ht="21">
      <c r="B3" s="437" t="s">
        <v>73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</row>
    <row r="4" spans="2:13" ht="21">
      <c r="B4" s="487" t="s">
        <v>312</v>
      </c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</row>
    <row r="5" spans="2:13" ht="21">
      <c r="B5" s="60"/>
      <c r="C5" s="60"/>
      <c r="D5" s="523" t="s">
        <v>98</v>
      </c>
      <c r="E5" s="524"/>
      <c r="F5" s="524"/>
      <c r="G5" s="524"/>
      <c r="H5" s="524"/>
      <c r="I5" s="524"/>
      <c r="J5" s="524"/>
      <c r="K5" s="524"/>
      <c r="L5" s="524"/>
      <c r="M5" s="525"/>
    </row>
    <row r="6" spans="2:13" ht="21">
      <c r="B6" s="75"/>
      <c r="C6" s="75"/>
      <c r="D6" s="55"/>
      <c r="E6" s="79" t="s">
        <v>83</v>
      </c>
      <c r="F6" s="55"/>
      <c r="G6" s="55"/>
      <c r="H6" s="55"/>
      <c r="I6" s="55" t="s">
        <v>90</v>
      </c>
      <c r="J6" s="55" t="s">
        <v>93</v>
      </c>
      <c r="K6" s="476" t="s">
        <v>97</v>
      </c>
      <c r="L6" s="476" t="s">
        <v>11</v>
      </c>
      <c r="M6" s="476" t="s">
        <v>7</v>
      </c>
    </row>
    <row r="7" spans="2:13" ht="24" customHeight="1">
      <c r="B7" s="516" t="s">
        <v>74</v>
      </c>
      <c r="C7" s="516" t="s">
        <v>12</v>
      </c>
      <c r="D7" s="80" t="s">
        <v>82</v>
      </c>
      <c r="E7" s="80" t="s">
        <v>84</v>
      </c>
      <c r="F7" s="61" t="s">
        <v>86</v>
      </c>
      <c r="G7" s="61" t="s">
        <v>87</v>
      </c>
      <c r="H7" s="65" t="s">
        <v>88</v>
      </c>
      <c r="I7" s="61" t="s">
        <v>91</v>
      </c>
      <c r="J7" s="59" t="s">
        <v>94</v>
      </c>
      <c r="K7" s="516"/>
      <c r="L7" s="516"/>
      <c r="M7" s="516"/>
    </row>
    <row r="8" spans="2:13" ht="24" customHeight="1">
      <c r="B8" s="516"/>
      <c r="C8" s="516"/>
      <c r="D8" s="80" t="s">
        <v>62</v>
      </c>
      <c r="E8" s="79" t="s">
        <v>85</v>
      </c>
      <c r="F8" s="81"/>
      <c r="G8" s="81"/>
      <c r="H8" s="65" t="s">
        <v>89</v>
      </c>
      <c r="I8" s="61" t="s">
        <v>92</v>
      </c>
      <c r="J8" s="59" t="s">
        <v>95</v>
      </c>
      <c r="K8" s="516"/>
      <c r="L8" s="516"/>
      <c r="M8" s="516"/>
    </row>
    <row r="9" spans="2:13" ht="24" customHeight="1">
      <c r="B9" s="477"/>
      <c r="C9" s="477"/>
      <c r="D9" s="82"/>
      <c r="E9" s="83"/>
      <c r="F9" s="84"/>
      <c r="G9" s="84"/>
      <c r="H9" s="85"/>
      <c r="I9" s="86"/>
      <c r="J9" s="56" t="s">
        <v>96</v>
      </c>
      <c r="K9" s="477"/>
      <c r="L9" s="477"/>
      <c r="M9" s="477"/>
    </row>
    <row r="10" spans="2:13" ht="18.75">
      <c r="B10" s="72" t="s">
        <v>75</v>
      </c>
      <c r="C10" s="57"/>
      <c r="D10" s="517"/>
      <c r="E10" s="517"/>
      <c r="F10" s="517"/>
      <c r="G10" s="517"/>
      <c r="H10" s="519"/>
      <c r="I10" s="519"/>
      <c r="J10" s="521"/>
      <c r="K10" s="521"/>
      <c r="L10" s="521"/>
      <c r="M10" s="521"/>
    </row>
    <row r="11" spans="2:13" ht="24" customHeight="1">
      <c r="B11" s="73" t="s">
        <v>76</v>
      </c>
      <c r="C11" s="58" t="s">
        <v>36</v>
      </c>
      <c r="D11" s="518"/>
      <c r="E11" s="518"/>
      <c r="F11" s="518"/>
      <c r="G11" s="518"/>
      <c r="H11" s="520"/>
      <c r="I11" s="520"/>
      <c r="J11" s="522"/>
      <c r="K11" s="522"/>
      <c r="L11" s="522"/>
      <c r="M11" s="522"/>
    </row>
    <row r="12" spans="2:13" ht="21">
      <c r="B12" s="62"/>
      <c r="C12" s="58" t="s">
        <v>37</v>
      </c>
      <c r="D12" s="94"/>
      <c r="E12" s="63"/>
      <c r="F12" s="64"/>
      <c r="G12" s="64"/>
      <c r="H12" s="87"/>
      <c r="I12" s="63"/>
      <c r="J12" s="95"/>
      <c r="K12" s="95"/>
      <c r="L12" s="95"/>
      <c r="M12" s="92">
        <f>F12+H12</f>
        <v>0</v>
      </c>
    </row>
    <row r="13" spans="2:13" ht="21">
      <c r="B13" s="74" t="s">
        <v>77</v>
      </c>
      <c r="C13" s="58" t="s">
        <v>18</v>
      </c>
      <c r="D13" s="64"/>
      <c r="E13" s="63"/>
      <c r="F13" s="64"/>
      <c r="G13" s="64"/>
      <c r="H13" s="64"/>
      <c r="I13" s="64"/>
      <c r="J13" s="95"/>
      <c r="K13" s="95"/>
      <c r="L13" s="95"/>
      <c r="M13" s="95"/>
    </row>
    <row r="14" spans="2:13" ht="21">
      <c r="B14" s="62"/>
      <c r="C14" s="58" t="s">
        <v>19</v>
      </c>
      <c r="D14" s="64"/>
      <c r="E14" s="63"/>
      <c r="F14" s="64"/>
      <c r="G14" s="64"/>
      <c r="H14" s="64"/>
      <c r="I14" s="64"/>
      <c r="J14" s="95"/>
      <c r="K14" s="95"/>
      <c r="L14" s="95"/>
      <c r="M14" s="95"/>
    </row>
    <row r="15" spans="2:13" ht="21">
      <c r="B15" s="62"/>
      <c r="C15" s="58" t="s">
        <v>20</v>
      </c>
      <c r="D15" s="64"/>
      <c r="E15" s="63"/>
      <c r="F15" s="64"/>
      <c r="G15" s="64"/>
      <c r="H15" s="64"/>
      <c r="I15" s="64"/>
      <c r="J15" s="95"/>
      <c r="K15" s="95"/>
      <c r="L15" s="95"/>
      <c r="M15" s="95"/>
    </row>
    <row r="16" spans="2:13" ht="21">
      <c r="B16" s="62"/>
      <c r="C16" s="58" t="s">
        <v>21</v>
      </c>
      <c r="D16" s="66"/>
      <c r="E16" s="96"/>
      <c r="F16" s="67"/>
      <c r="G16" s="67"/>
      <c r="H16" s="66"/>
      <c r="I16" s="67"/>
      <c r="J16" s="95"/>
      <c r="K16" s="95"/>
      <c r="L16" s="95"/>
      <c r="M16" s="95"/>
    </row>
    <row r="17" spans="2:13" ht="21">
      <c r="B17" s="74" t="s">
        <v>78</v>
      </c>
      <c r="C17" s="58" t="s">
        <v>22</v>
      </c>
      <c r="D17" s="93"/>
      <c r="E17" s="63"/>
      <c r="F17" s="93"/>
      <c r="G17" s="93"/>
      <c r="H17" s="63"/>
      <c r="I17" s="63"/>
      <c r="J17" s="95"/>
      <c r="K17" s="95"/>
      <c r="L17" s="95"/>
      <c r="M17" s="92"/>
    </row>
    <row r="18" spans="2:15" ht="21">
      <c r="B18" s="74"/>
      <c r="C18" s="58" t="s">
        <v>23</v>
      </c>
      <c r="D18" s="64"/>
      <c r="E18" s="68"/>
      <c r="F18" s="64"/>
      <c r="G18" s="64"/>
      <c r="H18" s="89">
        <v>8332737</v>
      </c>
      <c r="I18" s="68"/>
      <c r="J18" s="95"/>
      <c r="K18" s="95"/>
      <c r="L18" s="95"/>
      <c r="M18" s="92">
        <f>D18+H18</f>
        <v>8332737</v>
      </c>
      <c r="O18" s="90"/>
    </row>
    <row r="19" spans="2:13" ht="21">
      <c r="B19" s="74" t="s">
        <v>79</v>
      </c>
      <c r="C19" s="58" t="s">
        <v>81</v>
      </c>
      <c r="D19" s="94"/>
      <c r="E19" s="63"/>
      <c r="F19" s="64"/>
      <c r="G19" s="64"/>
      <c r="H19" s="63"/>
      <c r="I19" s="63"/>
      <c r="J19" s="95"/>
      <c r="K19" s="95"/>
      <c r="L19" s="95"/>
      <c r="M19" s="95"/>
    </row>
    <row r="20" spans="2:13" ht="21">
      <c r="B20" s="74" t="s">
        <v>80</v>
      </c>
      <c r="C20" s="69" t="s">
        <v>17</v>
      </c>
      <c r="D20" s="97"/>
      <c r="E20" s="63"/>
      <c r="F20" s="64"/>
      <c r="G20" s="64"/>
      <c r="H20" s="63"/>
      <c r="I20" s="63"/>
      <c r="J20" s="95"/>
      <c r="K20" s="95"/>
      <c r="L20" s="95"/>
      <c r="M20" s="95"/>
    </row>
    <row r="21" spans="2:13" ht="21">
      <c r="B21" s="232" t="s">
        <v>11</v>
      </c>
      <c r="C21" s="232" t="s">
        <v>11</v>
      </c>
      <c r="D21" s="97"/>
      <c r="E21" s="63"/>
      <c r="F21" s="64"/>
      <c r="G21" s="64"/>
      <c r="H21" s="63"/>
      <c r="I21" s="63"/>
      <c r="J21" s="95"/>
      <c r="K21" s="95"/>
      <c r="L21" s="95"/>
      <c r="M21" s="95"/>
    </row>
    <row r="22" spans="2:13" ht="7.5" customHeight="1">
      <c r="B22" s="70"/>
      <c r="C22" s="70"/>
      <c r="D22" s="98"/>
      <c r="E22" s="71"/>
      <c r="F22" s="98"/>
      <c r="G22" s="98"/>
      <c r="H22" s="71"/>
      <c r="I22" s="71"/>
      <c r="J22" s="71"/>
      <c r="K22" s="71"/>
      <c r="L22" s="71"/>
      <c r="M22" s="71"/>
    </row>
    <row r="23" spans="2:13" ht="21.75" thickBot="1">
      <c r="B23" s="76" t="s">
        <v>7</v>
      </c>
      <c r="C23" s="77"/>
      <c r="D23" s="91">
        <f>SUM(D10:D22)</f>
        <v>0</v>
      </c>
      <c r="E23" s="78" t="s">
        <v>6</v>
      </c>
      <c r="F23" s="91">
        <f>SUM(F10:F20)</f>
        <v>0</v>
      </c>
      <c r="G23" s="91">
        <f>SUM(G10:G22)</f>
        <v>0</v>
      </c>
      <c r="H23" s="91">
        <f>SUM(H10:H22)</f>
        <v>8332737</v>
      </c>
      <c r="I23" s="78" t="s">
        <v>6</v>
      </c>
      <c r="J23" s="78" t="s">
        <v>6</v>
      </c>
      <c r="K23" s="78" t="s">
        <v>6</v>
      </c>
      <c r="L23" s="78" t="s">
        <v>6</v>
      </c>
      <c r="M23" s="91">
        <f>SUM(M10:M22)</f>
        <v>8332737</v>
      </c>
    </row>
    <row r="24" ht="13.5" thickTop="1"/>
  </sheetData>
  <sheetProtection/>
  <mergeCells count="19">
    <mergeCell ref="M6:M9"/>
    <mergeCell ref="M10:M11"/>
    <mergeCell ref="D5:M5"/>
    <mergeCell ref="B2:M2"/>
    <mergeCell ref="B3:M3"/>
    <mergeCell ref="B4:M4"/>
    <mergeCell ref="J10:J11"/>
    <mergeCell ref="B7:B9"/>
    <mergeCell ref="K10:K11"/>
    <mergeCell ref="L10:L11"/>
    <mergeCell ref="C7:C9"/>
    <mergeCell ref="K6:K9"/>
    <mergeCell ref="L6:L9"/>
    <mergeCell ref="D10:D11"/>
    <mergeCell ref="E10:E11"/>
    <mergeCell ref="F10:F11"/>
    <mergeCell ref="G10:G11"/>
    <mergeCell ref="H10:H11"/>
    <mergeCell ref="I10:I11"/>
  </mergeCells>
  <printOptions/>
  <pageMargins left="0.9448818897637796" right="0.35433070866141736" top="0.1968503937007874" bottom="0.1968503937007874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O23"/>
  <sheetViews>
    <sheetView workbookViewId="0" topLeftCell="A1">
      <selection activeCell="F10" sqref="F10:F11"/>
    </sheetView>
  </sheetViews>
  <sheetFormatPr defaultColWidth="9.140625" defaultRowHeight="12.75"/>
  <cols>
    <col min="1" max="1" width="5.57421875" style="0" customWidth="1"/>
    <col min="2" max="2" width="10.57421875" style="0" customWidth="1"/>
    <col min="3" max="3" width="17.8515625" style="0" customWidth="1"/>
    <col min="4" max="4" width="13.28125" style="0" customWidth="1"/>
    <col min="5" max="5" width="8.7109375" style="0" customWidth="1"/>
    <col min="6" max="6" width="9.421875" style="0" customWidth="1"/>
    <col min="7" max="7" width="8.7109375" style="0" customWidth="1"/>
    <col min="8" max="8" width="13.8515625" style="0" customWidth="1"/>
    <col min="9" max="9" width="8.7109375" style="0" customWidth="1"/>
    <col min="10" max="10" width="9.7109375" style="0" customWidth="1"/>
    <col min="11" max="11" width="8.140625" style="0" customWidth="1"/>
    <col min="12" max="12" width="6.8515625" style="0" customWidth="1"/>
    <col min="13" max="13" width="13.7109375" style="0" customWidth="1"/>
  </cols>
  <sheetData>
    <row r="1" spans="2:10" ht="21">
      <c r="B1" s="51"/>
      <c r="C1" s="51"/>
      <c r="D1" s="52"/>
      <c r="E1" s="53"/>
      <c r="F1" s="52"/>
      <c r="G1" s="52"/>
      <c r="H1" s="52"/>
      <c r="I1" s="53"/>
      <c r="J1" s="54"/>
    </row>
    <row r="2" spans="2:13" ht="21">
      <c r="B2" s="437" t="s">
        <v>72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</row>
    <row r="3" spans="2:13" ht="21">
      <c r="B3" s="437" t="s">
        <v>332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</row>
    <row r="4" spans="2:13" ht="21">
      <c r="B4" s="487" t="s">
        <v>312</v>
      </c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</row>
    <row r="5" spans="2:13" ht="21">
      <c r="B5" s="60"/>
      <c r="C5" s="60"/>
      <c r="D5" s="523" t="s">
        <v>98</v>
      </c>
      <c r="E5" s="524"/>
      <c r="F5" s="524"/>
      <c r="G5" s="524"/>
      <c r="H5" s="524"/>
      <c r="I5" s="524"/>
      <c r="J5" s="524"/>
      <c r="K5" s="524"/>
      <c r="L5" s="524"/>
      <c r="M5" s="525"/>
    </row>
    <row r="6" spans="2:13" ht="21">
      <c r="B6" s="75"/>
      <c r="C6" s="75"/>
      <c r="D6" s="55"/>
      <c r="E6" s="79" t="s">
        <v>83</v>
      </c>
      <c r="F6" s="55"/>
      <c r="G6" s="55"/>
      <c r="H6" s="55"/>
      <c r="I6" s="55" t="s">
        <v>90</v>
      </c>
      <c r="J6" s="55" t="s">
        <v>93</v>
      </c>
      <c r="K6" s="476" t="s">
        <v>97</v>
      </c>
      <c r="L6" s="476" t="s">
        <v>11</v>
      </c>
      <c r="M6" s="476" t="s">
        <v>7</v>
      </c>
    </row>
    <row r="7" spans="2:13" ht="24" customHeight="1">
      <c r="B7" s="516" t="s">
        <v>74</v>
      </c>
      <c r="C7" s="516" t="s">
        <v>12</v>
      </c>
      <c r="D7" s="80" t="s">
        <v>82</v>
      </c>
      <c r="E7" s="80" t="s">
        <v>84</v>
      </c>
      <c r="F7" s="61" t="s">
        <v>86</v>
      </c>
      <c r="G7" s="61" t="s">
        <v>87</v>
      </c>
      <c r="H7" s="65" t="s">
        <v>88</v>
      </c>
      <c r="I7" s="61" t="s">
        <v>91</v>
      </c>
      <c r="J7" s="59" t="s">
        <v>94</v>
      </c>
      <c r="K7" s="516"/>
      <c r="L7" s="516"/>
      <c r="M7" s="516"/>
    </row>
    <row r="8" spans="2:13" ht="24" customHeight="1">
      <c r="B8" s="516"/>
      <c r="C8" s="516"/>
      <c r="D8" s="80" t="s">
        <v>62</v>
      </c>
      <c r="E8" s="79" t="s">
        <v>85</v>
      </c>
      <c r="F8" s="81"/>
      <c r="G8" s="81"/>
      <c r="H8" s="65" t="s">
        <v>89</v>
      </c>
      <c r="I8" s="61" t="s">
        <v>92</v>
      </c>
      <c r="J8" s="59" t="s">
        <v>95</v>
      </c>
      <c r="K8" s="516"/>
      <c r="L8" s="516"/>
      <c r="M8" s="516"/>
    </row>
    <row r="9" spans="2:13" ht="24" customHeight="1">
      <c r="B9" s="477"/>
      <c r="C9" s="477"/>
      <c r="D9" s="82"/>
      <c r="E9" s="83"/>
      <c r="F9" s="84"/>
      <c r="G9" s="84"/>
      <c r="H9" s="85"/>
      <c r="I9" s="86"/>
      <c r="J9" s="56" t="s">
        <v>96</v>
      </c>
      <c r="K9" s="477"/>
      <c r="L9" s="477"/>
      <c r="M9" s="477"/>
    </row>
    <row r="10" spans="2:13" ht="18.75">
      <c r="B10" s="72" t="s">
        <v>75</v>
      </c>
      <c r="C10" s="57"/>
      <c r="D10" s="517"/>
      <c r="E10" s="517"/>
      <c r="F10" s="517"/>
      <c r="G10" s="517"/>
      <c r="H10" s="519"/>
      <c r="I10" s="519"/>
      <c r="J10" s="521"/>
      <c r="K10" s="521"/>
      <c r="L10" s="521"/>
      <c r="M10" s="521"/>
    </row>
    <row r="11" spans="2:13" ht="24" customHeight="1">
      <c r="B11" s="73" t="s">
        <v>76</v>
      </c>
      <c r="C11" s="58" t="s">
        <v>36</v>
      </c>
      <c r="D11" s="518"/>
      <c r="E11" s="518"/>
      <c r="F11" s="518"/>
      <c r="G11" s="518"/>
      <c r="H11" s="520"/>
      <c r="I11" s="520"/>
      <c r="J11" s="522"/>
      <c r="K11" s="522"/>
      <c r="L11" s="522"/>
      <c r="M11" s="522"/>
    </row>
    <row r="12" spans="2:13" ht="21">
      <c r="B12" s="62"/>
      <c r="C12" s="58" t="s">
        <v>37</v>
      </c>
      <c r="D12" s="94"/>
      <c r="E12" s="63"/>
      <c r="F12" s="64"/>
      <c r="G12" s="64"/>
      <c r="H12" s="87"/>
      <c r="I12" s="63"/>
      <c r="J12" s="95"/>
      <c r="K12" s="95"/>
      <c r="L12" s="95"/>
      <c r="M12" s="92">
        <f>F12+H12</f>
        <v>0</v>
      </c>
    </row>
    <row r="13" spans="2:13" ht="21">
      <c r="B13" s="74" t="s">
        <v>77</v>
      </c>
      <c r="C13" s="58" t="s">
        <v>18</v>
      </c>
      <c r="D13" s="64"/>
      <c r="E13" s="63"/>
      <c r="F13" s="64"/>
      <c r="G13" s="64"/>
      <c r="H13" s="64"/>
      <c r="I13" s="64"/>
      <c r="J13" s="95"/>
      <c r="K13" s="95"/>
      <c r="L13" s="95"/>
      <c r="M13" s="95"/>
    </row>
    <row r="14" spans="2:13" ht="21">
      <c r="B14" s="62"/>
      <c r="C14" s="58" t="s">
        <v>19</v>
      </c>
      <c r="D14" s="64"/>
      <c r="E14" s="63"/>
      <c r="F14" s="64"/>
      <c r="G14" s="64"/>
      <c r="H14" s="64"/>
      <c r="I14" s="64"/>
      <c r="J14" s="95"/>
      <c r="K14" s="95"/>
      <c r="L14" s="95"/>
      <c r="M14" s="95"/>
    </row>
    <row r="15" spans="2:13" ht="21">
      <c r="B15" s="62"/>
      <c r="C15" s="58" t="s">
        <v>20</v>
      </c>
      <c r="D15" s="64"/>
      <c r="E15" s="63"/>
      <c r="F15" s="64"/>
      <c r="G15" s="64"/>
      <c r="H15" s="64"/>
      <c r="I15" s="64"/>
      <c r="J15" s="95"/>
      <c r="K15" s="95"/>
      <c r="L15" s="95"/>
      <c r="M15" s="95"/>
    </row>
    <row r="16" spans="2:13" ht="21">
      <c r="B16" s="62"/>
      <c r="C16" s="58" t="s">
        <v>21</v>
      </c>
      <c r="D16" s="66"/>
      <c r="E16" s="96"/>
      <c r="F16" s="67"/>
      <c r="G16" s="67"/>
      <c r="H16" s="66"/>
      <c r="I16" s="67"/>
      <c r="J16" s="95"/>
      <c r="K16" s="95"/>
      <c r="L16" s="95"/>
      <c r="M16" s="95"/>
    </row>
    <row r="17" spans="2:13" ht="21">
      <c r="B17" s="74" t="s">
        <v>78</v>
      </c>
      <c r="C17" s="58" t="s">
        <v>22</v>
      </c>
      <c r="D17" s="93"/>
      <c r="E17" s="63"/>
      <c r="F17" s="93"/>
      <c r="G17" s="93"/>
      <c r="H17" s="63"/>
      <c r="I17" s="63"/>
      <c r="J17" s="95"/>
      <c r="K17" s="95"/>
      <c r="L17" s="95"/>
      <c r="M17" s="92"/>
    </row>
    <row r="18" spans="2:15" ht="21">
      <c r="B18" s="74"/>
      <c r="C18" s="58" t="s">
        <v>23</v>
      </c>
      <c r="D18" s="64"/>
      <c r="E18" s="68"/>
      <c r="F18" s="64"/>
      <c r="G18" s="64"/>
      <c r="H18" s="89">
        <v>3325000</v>
      </c>
      <c r="I18" s="68"/>
      <c r="J18" s="95"/>
      <c r="K18" s="95"/>
      <c r="L18" s="95"/>
      <c r="M18" s="92">
        <f>D18+H18</f>
        <v>3325000</v>
      </c>
      <c r="O18" s="90"/>
    </row>
    <row r="19" spans="2:13" ht="21">
      <c r="B19" s="74" t="s">
        <v>79</v>
      </c>
      <c r="C19" s="58" t="s">
        <v>81</v>
      </c>
      <c r="D19" s="94"/>
      <c r="E19" s="63"/>
      <c r="F19" s="64"/>
      <c r="G19" s="64"/>
      <c r="H19" s="63"/>
      <c r="I19" s="63"/>
      <c r="J19" s="95"/>
      <c r="K19" s="95"/>
      <c r="L19" s="95"/>
      <c r="M19" s="95"/>
    </row>
    <row r="20" spans="2:13" ht="21">
      <c r="B20" s="74" t="s">
        <v>80</v>
      </c>
      <c r="C20" s="69" t="s">
        <v>17</v>
      </c>
      <c r="D20" s="97"/>
      <c r="E20" s="63"/>
      <c r="F20" s="64"/>
      <c r="G20" s="64"/>
      <c r="H20" s="63"/>
      <c r="I20" s="63"/>
      <c r="J20" s="95"/>
      <c r="K20" s="95"/>
      <c r="L20" s="95"/>
      <c r="M20" s="95"/>
    </row>
    <row r="21" spans="2:13" ht="21">
      <c r="B21" s="232" t="s">
        <v>11</v>
      </c>
      <c r="C21" s="232" t="s">
        <v>11</v>
      </c>
      <c r="D21" s="97"/>
      <c r="E21" s="63"/>
      <c r="F21" s="64"/>
      <c r="G21" s="64"/>
      <c r="H21" s="63"/>
      <c r="I21" s="63"/>
      <c r="J21" s="95"/>
      <c r="K21" s="95"/>
      <c r="L21" s="95"/>
      <c r="M21" s="95"/>
    </row>
    <row r="22" spans="2:13" ht="7.5" customHeight="1">
      <c r="B22" s="70"/>
      <c r="C22" s="70"/>
      <c r="D22" s="98"/>
      <c r="E22" s="71"/>
      <c r="F22" s="98"/>
      <c r="G22" s="98"/>
      <c r="H22" s="71"/>
      <c r="I22" s="71"/>
      <c r="J22" s="71"/>
      <c r="K22" s="71"/>
      <c r="L22" s="71"/>
      <c r="M22" s="71"/>
    </row>
    <row r="23" spans="2:13" ht="21.75" thickBot="1">
      <c r="B23" s="76" t="s">
        <v>7</v>
      </c>
      <c r="C23" s="77"/>
      <c r="D23" s="91">
        <f>SUM(D10:D22)</f>
        <v>0</v>
      </c>
      <c r="E23" s="78" t="s">
        <v>6</v>
      </c>
      <c r="F23" s="91">
        <f>SUM(F10:F20)</f>
        <v>0</v>
      </c>
      <c r="G23" s="91">
        <f>SUM(G10:G22)</f>
        <v>0</v>
      </c>
      <c r="H23" s="91">
        <f>SUM(H10:H22)</f>
        <v>3325000</v>
      </c>
      <c r="I23" s="78" t="s">
        <v>6</v>
      </c>
      <c r="J23" s="78" t="s">
        <v>6</v>
      </c>
      <c r="K23" s="78" t="s">
        <v>6</v>
      </c>
      <c r="L23" s="78" t="s">
        <v>6</v>
      </c>
      <c r="M23" s="91">
        <f>SUM(M10:M22)</f>
        <v>3325000</v>
      </c>
    </row>
    <row r="24" ht="13.5" thickTop="1"/>
  </sheetData>
  <sheetProtection/>
  <mergeCells count="19">
    <mergeCell ref="J10:J11"/>
    <mergeCell ref="K10:K11"/>
    <mergeCell ref="L10:L11"/>
    <mergeCell ref="M10:M11"/>
    <mergeCell ref="D10:D11"/>
    <mergeCell ref="E10:E11"/>
    <mergeCell ref="F10:F11"/>
    <mergeCell ref="G10:G11"/>
    <mergeCell ref="H10:H11"/>
    <mergeCell ref="I10:I11"/>
    <mergeCell ref="B2:M2"/>
    <mergeCell ref="B3:M3"/>
    <mergeCell ref="B4:M4"/>
    <mergeCell ref="D5:M5"/>
    <mergeCell ref="K6:K9"/>
    <mergeCell ref="L6:L9"/>
    <mergeCell ref="M6:M9"/>
    <mergeCell ref="B7:B9"/>
    <mergeCell ref="C7:C9"/>
  </mergeCells>
  <printOptions/>
  <pageMargins left="0.9448818897637796" right="0.35433070866141736" top="0.1968503937007874" bottom="0.1968503937007874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N38"/>
  <sheetViews>
    <sheetView workbookViewId="0" topLeftCell="A15">
      <selection activeCell="E37" sqref="E37"/>
    </sheetView>
  </sheetViews>
  <sheetFormatPr defaultColWidth="9.140625" defaultRowHeight="12.75"/>
  <cols>
    <col min="1" max="1" width="1.28515625" style="0" customWidth="1"/>
    <col min="2" max="2" width="27.140625" style="0" customWidth="1"/>
    <col min="3" max="3" width="13.28125" style="0" customWidth="1"/>
    <col min="4" max="4" width="13.421875" style="0" customWidth="1"/>
    <col min="5" max="5" width="13.28125" style="0" customWidth="1"/>
    <col min="6" max="6" width="10.8515625" style="0" customWidth="1"/>
    <col min="7" max="7" width="12.140625" style="0" customWidth="1"/>
    <col min="8" max="8" width="9.7109375" style="0" customWidth="1"/>
    <col min="9" max="9" width="12.7109375" style="0" customWidth="1"/>
    <col min="10" max="10" width="10.7109375" style="0" customWidth="1"/>
    <col min="11" max="11" width="11.00390625" style="0" customWidth="1"/>
    <col min="12" max="12" width="12.140625" style="0" customWidth="1"/>
    <col min="13" max="13" width="15.140625" style="0" customWidth="1"/>
  </cols>
  <sheetData>
    <row r="1" spans="2:13" ht="18" customHeight="1">
      <c r="B1" s="437" t="s">
        <v>72</v>
      </c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185"/>
    </row>
    <row r="2" spans="2:13" ht="18" customHeight="1">
      <c r="B2" s="437" t="s">
        <v>108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185"/>
    </row>
    <row r="3" spans="2:13" ht="18" customHeight="1">
      <c r="B3" s="488" t="s">
        <v>312</v>
      </c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178"/>
    </row>
    <row r="4" spans="2:13" ht="1.5" customHeight="1"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5"/>
    </row>
    <row r="5" spans="2:13" ht="16.5" customHeight="1">
      <c r="B5" s="391"/>
      <c r="C5" s="391"/>
      <c r="D5" s="391"/>
      <c r="E5" s="392"/>
      <c r="F5" s="393" t="s">
        <v>83</v>
      </c>
      <c r="G5" s="392"/>
      <c r="H5" s="392"/>
      <c r="I5" s="392"/>
      <c r="J5" s="392" t="s">
        <v>90</v>
      </c>
      <c r="K5" s="392" t="s">
        <v>93</v>
      </c>
      <c r="L5" s="526" t="s">
        <v>11</v>
      </c>
      <c r="M5" s="100"/>
    </row>
    <row r="6" spans="2:12" ht="12" customHeight="1">
      <c r="B6" s="526" t="s">
        <v>9</v>
      </c>
      <c r="C6" s="526" t="s">
        <v>8</v>
      </c>
      <c r="D6" s="526" t="s">
        <v>7</v>
      </c>
      <c r="E6" s="395" t="s">
        <v>82</v>
      </c>
      <c r="F6" s="395" t="s">
        <v>84</v>
      </c>
      <c r="G6" s="396" t="s">
        <v>86</v>
      </c>
      <c r="H6" s="396" t="s">
        <v>87</v>
      </c>
      <c r="I6" s="397" t="s">
        <v>88</v>
      </c>
      <c r="J6" s="396" t="s">
        <v>91</v>
      </c>
      <c r="K6" s="394" t="s">
        <v>94</v>
      </c>
      <c r="L6" s="526"/>
    </row>
    <row r="7" spans="2:12" ht="13.5" customHeight="1">
      <c r="B7" s="526"/>
      <c r="C7" s="526"/>
      <c r="D7" s="526"/>
      <c r="E7" s="395" t="s">
        <v>62</v>
      </c>
      <c r="F7" s="393" t="s">
        <v>85</v>
      </c>
      <c r="G7" s="398"/>
      <c r="H7" s="398"/>
      <c r="I7" s="397" t="s">
        <v>89</v>
      </c>
      <c r="J7" s="396" t="s">
        <v>92</v>
      </c>
      <c r="K7" s="394" t="s">
        <v>95</v>
      </c>
      <c r="L7" s="526"/>
    </row>
    <row r="8" spans="2:12" ht="14.25" customHeight="1">
      <c r="B8" s="399"/>
      <c r="C8" s="399"/>
      <c r="D8" s="399"/>
      <c r="E8" s="400"/>
      <c r="F8" s="401"/>
      <c r="G8" s="402"/>
      <c r="H8" s="402"/>
      <c r="I8" s="403"/>
      <c r="J8" s="404"/>
      <c r="K8" s="405" t="s">
        <v>96</v>
      </c>
      <c r="L8" s="527"/>
    </row>
    <row r="9" spans="2:12" ht="17.25" customHeight="1">
      <c r="B9" s="72" t="s">
        <v>75</v>
      </c>
      <c r="C9" s="72"/>
      <c r="D9" s="72"/>
      <c r="E9" s="106"/>
      <c r="F9" s="106"/>
      <c r="G9" s="106"/>
      <c r="H9" s="106"/>
      <c r="I9" s="107"/>
      <c r="J9" s="107"/>
      <c r="K9" s="109"/>
      <c r="L9" s="109"/>
    </row>
    <row r="10" spans="2:12" ht="18" customHeight="1">
      <c r="B10" s="58" t="s">
        <v>36</v>
      </c>
      <c r="C10" s="105">
        <v>1707120</v>
      </c>
      <c r="D10" s="330">
        <f>E10</f>
        <v>1707120</v>
      </c>
      <c r="E10" s="81">
        <v>1707120</v>
      </c>
      <c r="F10" s="81"/>
      <c r="G10" s="81"/>
      <c r="H10" s="81"/>
      <c r="I10" s="81"/>
      <c r="J10" s="81"/>
      <c r="K10" s="110"/>
      <c r="L10" s="110"/>
    </row>
    <row r="11" spans="2:12" ht="18" customHeight="1">
      <c r="B11" s="58" t="s">
        <v>37</v>
      </c>
      <c r="C11" s="105">
        <v>5162430</v>
      </c>
      <c r="D11" s="332">
        <f aca="true" t="shared" si="0" ref="D11:D20">E11+F11+G11+H11+I11+J11+K11+L11</f>
        <v>3750247</v>
      </c>
      <c r="E11" s="339">
        <v>2754580</v>
      </c>
      <c r="F11" s="340"/>
      <c r="G11" s="331">
        <v>347887</v>
      </c>
      <c r="H11" s="331"/>
      <c r="I11" s="373">
        <v>647780</v>
      </c>
      <c r="J11" s="340"/>
      <c r="K11" s="374"/>
      <c r="L11" s="374"/>
    </row>
    <row r="12" spans="2:12" ht="18" customHeight="1">
      <c r="B12" s="58" t="s">
        <v>18</v>
      </c>
      <c r="C12" s="105">
        <v>1019400</v>
      </c>
      <c r="D12" s="332">
        <f t="shared" si="0"/>
        <v>834720</v>
      </c>
      <c r="E12" s="331">
        <v>571430</v>
      </c>
      <c r="F12" s="340"/>
      <c r="G12" s="331">
        <v>153290</v>
      </c>
      <c r="H12" s="331"/>
      <c r="I12" s="331">
        <v>110000</v>
      </c>
      <c r="J12" s="331"/>
      <c r="K12" s="374"/>
      <c r="L12" s="374"/>
    </row>
    <row r="13" spans="2:12" ht="18" customHeight="1">
      <c r="B13" s="58" t="s">
        <v>19</v>
      </c>
      <c r="C13" s="105">
        <v>4536600</v>
      </c>
      <c r="D13" s="332">
        <f t="shared" si="0"/>
        <v>2613683</v>
      </c>
      <c r="E13" s="331">
        <v>1536349</v>
      </c>
      <c r="F13" s="375"/>
      <c r="G13" s="331">
        <v>512806</v>
      </c>
      <c r="H13" s="331"/>
      <c r="I13" s="331">
        <v>225808</v>
      </c>
      <c r="J13" s="331">
        <v>96300</v>
      </c>
      <c r="K13" s="376">
        <v>242420</v>
      </c>
      <c r="L13" s="374"/>
    </row>
    <row r="14" spans="2:12" ht="18" customHeight="1">
      <c r="B14" s="58" t="s">
        <v>20</v>
      </c>
      <c r="C14" s="105">
        <v>1460450</v>
      </c>
      <c r="D14" s="332">
        <f t="shared" si="0"/>
        <v>933727.8500000001</v>
      </c>
      <c r="E14" s="331">
        <v>245000.85</v>
      </c>
      <c r="F14" s="377"/>
      <c r="G14" s="331">
        <v>480792.8</v>
      </c>
      <c r="H14" s="331"/>
      <c r="I14" s="331">
        <v>193486.2</v>
      </c>
      <c r="J14" s="331"/>
      <c r="K14" s="376">
        <v>14448</v>
      </c>
      <c r="L14" s="374"/>
    </row>
    <row r="15" spans="2:12" ht="18" customHeight="1">
      <c r="B15" s="58" t="s">
        <v>21</v>
      </c>
      <c r="C15" s="105">
        <v>792000</v>
      </c>
      <c r="D15" s="332">
        <f t="shared" si="0"/>
        <v>575763.55</v>
      </c>
      <c r="E15" s="65">
        <v>575763.55</v>
      </c>
      <c r="F15" s="378"/>
      <c r="G15" s="379"/>
      <c r="H15" s="379"/>
      <c r="I15" s="65"/>
      <c r="J15" s="379"/>
      <c r="K15" s="374"/>
      <c r="L15" s="374"/>
    </row>
    <row r="16" spans="2:12" ht="18" customHeight="1">
      <c r="B16" s="58" t="s">
        <v>259</v>
      </c>
      <c r="C16" s="105">
        <v>346020</v>
      </c>
      <c r="D16" s="332">
        <f t="shared" si="0"/>
        <v>258271</v>
      </c>
      <c r="E16" s="341">
        <v>200721</v>
      </c>
      <c r="F16" s="340"/>
      <c r="G16" s="341"/>
      <c r="H16" s="341"/>
      <c r="I16" s="373">
        <v>57550</v>
      </c>
      <c r="J16" s="340"/>
      <c r="K16" s="374"/>
      <c r="L16" s="374"/>
    </row>
    <row r="17" spans="2:14" ht="18" customHeight="1">
      <c r="B17" s="58" t="s">
        <v>260</v>
      </c>
      <c r="C17" s="105">
        <v>3577980</v>
      </c>
      <c r="D17" s="332">
        <f t="shared" si="0"/>
        <v>1824000</v>
      </c>
      <c r="E17" s="331"/>
      <c r="F17" s="232"/>
      <c r="G17" s="331"/>
      <c r="H17" s="331"/>
      <c r="I17" s="380">
        <v>1824000</v>
      </c>
      <c r="J17" s="232"/>
      <c r="K17" s="374"/>
      <c r="L17" s="374"/>
      <c r="N17" s="90"/>
    </row>
    <row r="18" spans="2:12" ht="18" customHeight="1">
      <c r="B18" s="69" t="s">
        <v>17</v>
      </c>
      <c r="C18" s="111">
        <v>954000</v>
      </c>
      <c r="D18" s="332">
        <f t="shared" si="0"/>
        <v>896500</v>
      </c>
      <c r="E18" s="342"/>
      <c r="F18" s="340"/>
      <c r="G18" s="331">
        <v>839000</v>
      </c>
      <c r="H18" s="331">
        <v>37500</v>
      </c>
      <c r="I18" s="340"/>
      <c r="J18" s="340"/>
      <c r="K18" s="376">
        <v>20000</v>
      </c>
      <c r="L18" s="374"/>
    </row>
    <row r="19" spans="2:12" ht="18" customHeight="1">
      <c r="B19" s="69" t="s">
        <v>11</v>
      </c>
      <c r="C19" s="111">
        <v>644000</v>
      </c>
      <c r="D19" s="332">
        <f t="shared" si="0"/>
        <v>379722</v>
      </c>
      <c r="E19" s="342"/>
      <c r="F19" s="340"/>
      <c r="G19" s="331"/>
      <c r="H19" s="331"/>
      <c r="I19" s="340"/>
      <c r="J19" s="340"/>
      <c r="K19" s="374"/>
      <c r="L19" s="376">
        <v>379722</v>
      </c>
    </row>
    <row r="20" spans="2:12" ht="18" customHeight="1">
      <c r="B20" s="103" t="s">
        <v>106</v>
      </c>
      <c r="C20" s="111"/>
      <c r="D20" s="332">
        <f t="shared" si="0"/>
        <v>5986437</v>
      </c>
      <c r="E20" s="342">
        <v>520000</v>
      </c>
      <c r="F20" s="340"/>
      <c r="G20" s="331">
        <v>946587</v>
      </c>
      <c r="H20" s="331"/>
      <c r="I20" s="340">
        <v>1056000</v>
      </c>
      <c r="J20" s="340"/>
      <c r="K20" s="374"/>
      <c r="L20" s="376">
        <v>3463850</v>
      </c>
    </row>
    <row r="21" spans="2:12" ht="12.75" customHeight="1">
      <c r="B21" s="390" t="s">
        <v>261</v>
      </c>
      <c r="C21" s="112"/>
      <c r="D21" s="70"/>
      <c r="E21" s="381"/>
      <c r="F21" s="70"/>
      <c r="G21" s="381"/>
      <c r="H21" s="381"/>
      <c r="I21" s="70"/>
      <c r="J21" s="70"/>
      <c r="K21" s="70"/>
      <c r="L21" s="112"/>
    </row>
    <row r="22" spans="2:13" ht="18" customHeight="1" thickBot="1">
      <c r="B22" s="77" t="s">
        <v>99</v>
      </c>
      <c r="C22" s="382">
        <f>SUM(C10:C21)</f>
        <v>20200000</v>
      </c>
      <c r="D22" s="382">
        <f>SUM(D10:D21)</f>
        <v>19760191.4</v>
      </c>
      <c r="E22" s="382">
        <f aca="true" t="shared" si="1" ref="E22:L22">SUM(E9:E21)</f>
        <v>8110964.399999999</v>
      </c>
      <c r="F22" s="382">
        <f t="shared" si="1"/>
        <v>0</v>
      </c>
      <c r="G22" s="382">
        <f t="shared" si="1"/>
        <v>3280362.8</v>
      </c>
      <c r="H22" s="382">
        <f t="shared" si="1"/>
        <v>37500</v>
      </c>
      <c r="I22" s="382">
        <f t="shared" si="1"/>
        <v>4114624.2</v>
      </c>
      <c r="J22" s="382">
        <f t="shared" si="1"/>
        <v>96300</v>
      </c>
      <c r="K22" s="382">
        <f t="shared" si="1"/>
        <v>276868</v>
      </c>
      <c r="L22" s="382">
        <f t="shared" si="1"/>
        <v>3843572</v>
      </c>
      <c r="M22" s="333">
        <f>E22+F22+G22+H22+I22+J22+K22+L22</f>
        <v>19760191.4</v>
      </c>
    </row>
    <row r="23" spans="2:12" ht="14.25" customHeight="1" thickTop="1">
      <c r="B23" s="102" t="s">
        <v>100</v>
      </c>
      <c r="C23" s="101"/>
      <c r="D23" s="101"/>
      <c r="E23" s="383"/>
      <c r="F23" s="384"/>
      <c r="G23" s="383"/>
      <c r="H23" s="383"/>
      <c r="I23" s="383"/>
      <c r="J23" s="384"/>
      <c r="K23" s="384"/>
      <c r="L23" s="384"/>
    </row>
    <row r="24" spans="2:12" ht="18" customHeight="1">
      <c r="B24" s="58" t="s">
        <v>39</v>
      </c>
      <c r="C24" s="105">
        <v>45500</v>
      </c>
      <c r="D24" s="330">
        <f>E24</f>
        <v>86329.29</v>
      </c>
      <c r="E24" s="314">
        <v>86329.29</v>
      </c>
      <c r="F24" s="385"/>
      <c r="G24" s="385"/>
      <c r="H24" s="385"/>
      <c r="I24" s="385"/>
      <c r="J24" s="385"/>
      <c r="K24" s="385"/>
      <c r="L24" s="385"/>
    </row>
    <row r="25" spans="2:12" ht="18" customHeight="1">
      <c r="B25" s="103" t="s">
        <v>101</v>
      </c>
      <c r="C25" s="105">
        <v>700</v>
      </c>
      <c r="D25" s="330">
        <f>E25</f>
        <v>46380</v>
      </c>
      <c r="E25" s="339">
        <v>46380</v>
      </c>
      <c r="F25" s="340"/>
      <c r="G25" s="331"/>
      <c r="H25" s="331"/>
      <c r="I25" s="373"/>
      <c r="J25" s="340"/>
      <c r="K25" s="374"/>
      <c r="L25" s="374"/>
    </row>
    <row r="26" spans="2:12" ht="18" customHeight="1">
      <c r="B26" s="58" t="s">
        <v>40</v>
      </c>
      <c r="C26" s="105">
        <v>180000</v>
      </c>
      <c r="D26" s="330">
        <f>E26</f>
        <v>141257.58</v>
      </c>
      <c r="E26" s="339">
        <v>141257.58</v>
      </c>
      <c r="F26" s="340"/>
      <c r="G26" s="331"/>
      <c r="H26" s="331"/>
      <c r="I26" s="373"/>
      <c r="J26" s="340"/>
      <c r="K26" s="374"/>
      <c r="L26" s="374"/>
    </row>
    <row r="27" spans="2:12" ht="18" customHeight="1">
      <c r="B27" s="103" t="s">
        <v>102</v>
      </c>
      <c r="C27" s="105">
        <v>252500</v>
      </c>
      <c r="D27" s="330">
        <f>E27</f>
        <v>294210</v>
      </c>
      <c r="E27" s="331">
        <v>294210</v>
      </c>
      <c r="F27" s="340"/>
      <c r="G27" s="331"/>
      <c r="H27" s="331"/>
      <c r="I27" s="331"/>
      <c r="J27" s="331"/>
      <c r="K27" s="374"/>
      <c r="L27" s="374"/>
    </row>
    <row r="28" spans="2:12" ht="18" customHeight="1">
      <c r="B28" s="58" t="s">
        <v>103</v>
      </c>
      <c r="C28" s="105">
        <v>900</v>
      </c>
      <c r="D28" s="334">
        <v>0</v>
      </c>
      <c r="E28" s="334">
        <v>0</v>
      </c>
      <c r="F28" s="340"/>
      <c r="G28" s="331"/>
      <c r="H28" s="331"/>
      <c r="I28" s="331"/>
      <c r="J28" s="331"/>
      <c r="K28" s="374"/>
      <c r="L28" s="374"/>
    </row>
    <row r="29" spans="2:12" ht="18" customHeight="1">
      <c r="B29" s="58" t="s">
        <v>104</v>
      </c>
      <c r="C29" s="105">
        <v>14390400</v>
      </c>
      <c r="D29" s="330">
        <f>E29</f>
        <v>13124066.95</v>
      </c>
      <c r="E29" s="65">
        <v>13124066.95</v>
      </c>
      <c r="F29" s="378"/>
      <c r="G29" s="379"/>
      <c r="H29" s="379"/>
      <c r="I29" s="65"/>
      <c r="J29" s="379"/>
      <c r="K29" s="374"/>
      <c r="L29" s="374"/>
    </row>
    <row r="30" spans="2:12" ht="18" customHeight="1">
      <c r="B30" s="58" t="s">
        <v>105</v>
      </c>
      <c r="C30" s="105">
        <v>5330000</v>
      </c>
      <c r="D30" s="105">
        <f>E30</f>
        <v>4069141</v>
      </c>
      <c r="E30" s="341">
        <v>4069141</v>
      </c>
      <c r="F30" s="340"/>
      <c r="G30" s="341"/>
      <c r="H30" s="341"/>
      <c r="I30" s="340"/>
      <c r="J30" s="340"/>
      <c r="K30" s="374"/>
      <c r="L30" s="374"/>
    </row>
    <row r="31" spans="2:12" ht="18" customHeight="1">
      <c r="B31" s="103" t="s">
        <v>106</v>
      </c>
      <c r="C31" s="105"/>
      <c r="D31" s="332">
        <f>E31+G31+I31+L31</f>
        <v>5986437</v>
      </c>
      <c r="E31" s="341">
        <f>E20</f>
        <v>520000</v>
      </c>
      <c r="F31" s="340"/>
      <c r="G31" s="341">
        <f>G20</f>
        <v>946587</v>
      </c>
      <c r="H31" s="341"/>
      <c r="I31" s="340">
        <f>I20</f>
        <v>1056000</v>
      </c>
      <c r="J31" s="340"/>
      <c r="K31" s="374"/>
      <c r="L31" s="386">
        <f>L20</f>
        <v>3463850</v>
      </c>
    </row>
    <row r="32" spans="2:14" ht="14.25" customHeight="1">
      <c r="B32" s="390" t="s">
        <v>262</v>
      </c>
      <c r="C32" s="104"/>
      <c r="D32" s="330"/>
      <c r="E32" s="105"/>
      <c r="F32" s="232"/>
      <c r="G32" s="331"/>
      <c r="H32" s="331"/>
      <c r="I32" s="380"/>
      <c r="J32" s="232"/>
      <c r="K32" s="374"/>
      <c r="L32" s="374"/>
      <c r="N32" s="90"/>
    </row>
    <row r="33" spans="2:12" ht="18" customHeight="1" thickBot="1">
      <c r="B33" s="77" t="s">
        <v>99</v>
      </c>
      <c r="C33" s="382">
        <f>SUM(C24:C32)</f>
        <v>20200000</v>
      </c>
      <c r="D33" s="382">
        <f>SUM(D24:D32)</f>
        <v>23747821.82</v>
      </c>
      <c r="E33" s="382">
        <f>SUM(E24:E32)</f>
        <v>18281384.82</v>
      </c>
      <c r="F33" s="387" t="s">
        <v>6</v>
      </c>
      <c r="G33" s="382">
        <f>SUM(G24:G32)</f>
        <v>946587</v>
      </c>
      <c r="H33" s="382">
        <f>SUM(H24:H32)</f>
        <v>0</v>
      </c>
      <c r="I33" s="382">
        <f>SUM(I24:I32)</f>
        <v>1056000</v>
      </c>
      <c r="J33" s="387" t="s">
        <v>6</v>
      </c>
      <c r="K33" s="387" t="s">
        <v>6</v>
      </c>
      <c r="L33" s="382">
        <f>SUM(L24:L32)</f>
        <v>3463850</v>
      </c>
    </row>
    <row r="34" spans="2:12" ht="18" customHeight="1" thickBot="1" thickTop="1">
      <c r="B34" s="77" t="s">
        <v>107</v>
      </c>
      <c r="C34" s="388"/>
      <c r="D34" s="335">
        <f>D33-D22</f>
        <v>3987630.420000002</v>
      </c>
      <c r="E34" s="388"/>
      <c r="F34" s="388"/>
      <c r="G34" s="388"/>
      <c r="H34" s="388"/>
      <c r="I34" s="388"/>
      <c r="J34" s="388"/>
      <c r="K34" s="388"/>
      <c r="L34" s="388"/>
    </row>
    <row r="35" spans="3:12" ht="21" customHeight="1" thickTop="1">
      <c r="C35" s="388"/>
      <c r="D35" s="388"/>
      <c r="E35" s="388"/>
      <c r="F35" s="388"/>
      <c r="G35" s="388"/>
      <c r="H35" s="388"/>
      <c r="I35" s="388"/>
      <c r="J35" s="388"/>
      <c r="K35" s="388"/>
      <c r="L35" s="388"/>
    </row>
    <row r="38" ht="12.75">
      <c r="B38" s="389"/>
    </row>
  </sheetData>
  <sheetProtection/>
  <mergeCells count="7">
    <mergeCell ref="B3:L3"/>
    <mergeCell ref="B6:B7"/>
    <mergeCell ref="C6:C7"/>
    <mergeCell ref="D6:D7"/>
    <mergeCell ref="L5:L8"/>
    <mergeCell ref="B1:L1"/>
    <mergeCell ref="B2:L2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B1:N38"/>
  <sheetViews>
    <sheetView workbookViewId="0" topLeftCell="A19">
      <selection activeCell="A1" sqref="A1:L34"/>
    </sheetView>
  </sheetViews>
  <sheetFormatPr defaultColWidth="9.140625" defaultRowHeight="12.75"/>
  <cols>
    <col min="1" max="1" width="1.28515625" style="0" customWidth="1"/>
    <col min="2" max="2" width="26.421875" style="0" customWidth="1"/>
    <col min="3" max="3" width="13.28125" style="0" customWidth="1"/>
    <col min="4" max="4" width="13.421875" style="0" customWidth="1"/>
    <col min="5" max="5" width="13.28125" style="0" customWidth="1"/>
    <col min="6" max="6" width="10.421875" style="0" customWidth="1"/>
    <col min="7" max="7" width="12.140625" style="0" customWidth="1"/>
    <col min="8" max="8" width="10.00390625" style="0" customWidth="1"/>
    <col min="9" max="9" width="13.7109375" style="0" customWidth="1"/>
    <col min="10" max="10" width="10.7109375" style="0" customWidth="1"/>
    <col min="11" max="11" width="10.8515625" style="0" customWidth="1"/>
    <col min="12" max="12" width="12.140625" style="0" customWidth="1"/>
    <col min="13" max="13" width="15.140625" style="0" customWidth="1"/>
  </cols>
  <sheetData>
    <row r="1" spans="2:13" ht="18" customHeight="1">
      <c r="B1" s="437" t="s">
        <v>72</v>
      </c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185"/>
    </row>
    <row r="2" spans="2:13" ht="18" customHeight="1">
      <c r="B2" s="437" t="s">
        <v>109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185"/>
    </row>
    <row r="3" spans="2:13" ht="18" customHeight="1">
      <c r="B3" s="488" t="s">
        <v>312</v>
      </c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178"/>
    </row>
    <row r="4" spans="2:13" ht="1.5" customHeight="1"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5"/>
    </row>
    <row r="5" spans="2:13" ht="16.5" customHeight="1">
      <c r="B5" s="391"/>
      <c r="C5" s="391"/>
      <c r="D5" s="391"/>
      <c r="E5" s="392"/>
      <c r="F5" s="393" t="s">
        <v>83</v>
      </c>
      <c r="G5" s="392"/>
      <c r="H5" s="392"/>
      <c r="I5" s="392"/>
      <c r="J5" s="392" t="s">
        <v>90</v>
      </c>
      <c r="K5" s="392" t="s">
        <v>93</v>
      </c>
      <c r="L5" s="526" t="s">
        <v>11</v>
      </c>
      <c r="M5" s="100"/>
    </row>
    <row r="6" spans="2:12" ht="12" customHeight="1">
      <c r="B6" s="526" t="s">
        <v>9</v>
      </c>
      <c r="C6" s="526" t="s">
        <v>8</v>
      </c>
      <c r="D6" s="526" t="s">
        <v>7</v>
      </c>
      <c r="E6" s="395" t="s">
        <v>82</v>
      </c>
      <c r="F6" s="395" t="s">
        <v>84</v>
      </c>
      <c r="G6" s="396" t="s">
        <v>86</v>
      </c>
      <c r="H6" s="396" t="s">
        <v>87</v>
      </c>
      <c r="I6" s="397" t="s">
        <v>88</v>
      </c>
      <c r="J6" s="396" t="s">
        <v>91</v>
      </c>
      <c r="K6" s="394" t="s">
        <v>94</v>
      </c>
      <c r="L6" s="526"/>
    </row>
    <row r="7" spans="2:12" ht="13.5" customHeight="1">
      <c r="B7" s="526"/>
      <c r="C7" s="526"/>
      <c r="D7" s="526"/>
      <c r="E7" s="395" t="s">
        <v>62</v>
      </c>
      <c r="F7" s="393" t="s">
        <v>85</v>
      </c>
      <c r="G7" s="398"/>
      <c r="H7" s="398"/>
      <c r="I7" s="397" t="s">
        <v>89</v>
      </c>
      <c r="J7" s="396" t="s">
        <v>92</v>
      </c>
      <c r="K7" s="394" t="s">
        <v>95</v>
      </c>
      <c r="L7" s="526"/>
    </row>
    <row r="8" spans="2:12" ht="14.25" customHeight="1">
      <c r="B8" s="399"/>
      <c r="C8" s="399"/>
      <c r="D8" s="399"/>
      <c r="E8" s="400"/>
      <c r="F8" s="401"/>
      <c r="G8" s="402"/>
      <c r="H8" s="402"/>
      <c r="I8" s="403"/>
      <c r="J8" s="404"/>
      <c r="K8" s="405" t="s">
        <v>96</v>
      </c>
      <c r="L8" s="527"/>
    </row>
    <row r="9" spans="2:12" ht="17.25" customHeight="1">
      <c r="B9" s="72" t="s">
        <v>75</v>
      </c>
      <c r="C9" s="72"/>
      <c r="D9" s="72"/>
      <c r="E9" s="106"/>
      <c r="F9" s="106"/>
      <c r="G9" s="106"/>
      <c r="H9" s="106"/>
      <c r="I9" s="107"/>
      <c r="J9" s="107"/>
      <c r="K9" s="109"/>
      <c r="L9" s="109"/>
    </row>
    <row r="10" spans="2:12" ht="18" customHeight="1">
      <c r="B10" s="58" t="s">
        <v>36</v>
      </c>
      <c r="C10" s="105">
        <v>1707120</v>
      </c>
      <c r="D10" s="330">
        <f>E10</f>
        <v>1707120</v>
      </c>
      <c r="E10" s="81">
        <v>1707120</v>
      </c>
      <c r="F10" s="81"/>
      <c r="G10" s="81"/>
      <c r="H10" s="81"/>
      <c r="I10" s="81"/>
      <c r="J10" s="81"/>
      <c r="K10" s="110"/>
      <c r="L10" s="110"/>
    </row>
    <row r="11" spans="2:12" ht="18" customHeight="1">
      <c r="B11" s="58" t="s">
        <v>37</v>
      </c>
      <c r="C11" s="105">
        <v>5162430</v>
      </c>
      <c r="D11" s="332">
        <f aca="true" t="shared" si="0" ref="D11:D20">E11+F11+G11+H11+I11+J11+K11+L11</f>
        <v>3750247</v>
      </c>
      <c r="E11" s="339">
        <v>2754580</v>
      </c>
      <c r="F11" s="340"/>
      <c r="G11" s="331">
        <v>347887</v>
      </c>
      <c r="H11" s="331"/>
      <c r="I11" s="373">
        <v>647780</v>
      </c>
      <c r="J11" s="340"/>
      <c r="K11" s="374"/>
      <c r="L11" s="374"/>
    </row>
    <row r="12" spans="2:12" ht="18" customHeight="1">
      <c r="B12" s="58" t="s">
        <v>18</v>
      </c>
      <c r="C12" s="105">
        <v>1019400</v>
      </c>
      <c r="D12" s="332">
        <f t="shared" si="0"/>
        <v>834720</v>
      </c>
      <c r="E12" s="331">
        <v>571430</v>
      </c>
      <c r="F12" s="340"/>
      <c r="G12" s="331">
        <v>153290</v>
      </c>
      <c r="H12" s="331"/>
      <c r="I12" s="331">
        <v>110000</v>
      </c>
      <c r="J12" s="331"/>
      <c r="K12" s="374"/>
      <c r="L12" s="374"/>
    </row>
    <row r="13" spans="2:12" ht="18" customHeight="1">
      <c r="B13" s="58" t="s">
        <v>19</v>
      </c>
      <c r="C13" s="105">
        <v>4536600</v>
      </c>
      <c r="D13" s="332">
        <f t="shared" si="0"/>
        <v>2613683</v>
      </c>
      <c r="E13" s="331">
        <v>1536349</v>
      </c>
      <c r="F13" s="375"/>
      <c r="G13" s="331">
        <v>512806</v>
      </c>
      <c r="H13" s="331"/>
      <c r="I13" s="331">
        <v>225808</v>
      </c>
      <c r="J13" s="331">
        <v>96300</v>
      </c>
      <c r="K13" s="376">
        <v>242420</v>
      </c>
      <c r="L13" s="374"/>
    </row>
    <row r="14" spans="2:12" ht="18" customHeight="1">
      <c r="B14" s="58" t="s">
        <v>20</v>
      </c>
      <c r="C14" s="105">
        <v>1460450</v>
      </c>
      <c r="D14" s="332">
        <f t="shared" si="0"/>
        <v>933727.8500000001</v>
      </c>
      <c r="E14" s="331">
        <v>245000.85</v>
      </c>
      <c r="F14" s="377"/>
      <c r="G14" s="331">
        <v>480792.8</v>
      </c>
      <c r="H14" s="331"/>
      <c r="I14" s="331">
        <v>193486.2</v>
      </c>
      <c r="J14" s="331"/>
      <c r="K14" s="376">
        <v>14448</v>
      </c>
      <c r="L14" s="374"/>
    </row>
    <row r="15" spans="2:12" ht="18" customHeight="1">
      <c r="B15" s="58" t="s">
        <v>21</v>
      </c>
      <c r="C15" s="105">
        <v>792000</v>
      </c>
      <c r="D15" s="332">
        <f t="shared" si="0"/>
        <v>575763.55</v>
      </c>
      <c r="E15" s="65">
        <v>575763.55</v>
      </c>
      <c r="F15" s="378"/>
      <c r="G15" s="379"/>
      <c r="H15" s="379"/>
      <c r="I15" s="65"/>
      <c r="J15" s="379"/>
      <c r="K15" s="374"/>
      <c r="L15" s="374"/>
    </row>
    <row r="16" spans="2:12" ht="18" customHeight="1">
      <c r="B16" s="58" t="s">
        <v>259</v>
      </c>
      <c r="C16" s="105">
        <v>346020</v>
      </c>
      <c r="D16" s="332">
        <f t="shared" si="0"/>
        <v>258271</v>
      </c>
      <c r="E16" s="341">
        <v>200721</v>
      </c>
      <c r="F16" s="340"/>
      <c r="G16" s="341"/>
      <c r="H16" s="341"/>
      <c r="I16" s="373">
        <v>57550</v>
      </c>
      <c r="J16" s="340"/>
      <c r="K16" s="374"/>
      <c r="L16" s="374"/>
    </row>
    <row r="17" spans="2:14" ht="18" customHeight="1">
      <c r="B17" s="58" t="s">
        <v>260</v>
      </c>
      <c r="C17" s="105">
        <v>3577980</v>
      </c>
      <c r="D17" s="332">
        <f t="shared" si="0"/>
        <v>10156737</v>
      </c>
      <c r="E17" s="331"/>
      <c r="F17" s="232"/>
      <c r="G17" s="331"/>
      <c r="H17" s="331"/>
      <c r="I17" s="380">
        <v>10156737</v>
      </c>
      <c r="J17" s="232"/>
      <c r="K17" s="374"/>
      <c r="L17" s="374"/>
      <c r="N17" s="90"/>
    </row>
    <row r="18" spans="2:12" ht="18" customHeight="1">
      <c r="B18" s="69" t="s">
        <v>17</v>
      </c>
      <c r="C18" s="111">
        <v>954000</v>
      </c>
      <c r="D18" s="332">
        <f t="shared" si="0"/>
        <v>896500</v>
      </c>
      <c r="E18" s="342"/>
      <c r="F18" s="340"/>
      <c r="G18" s="331">
        <v>839000</v>
      </c>
      <c r="H18" s="331">
        <v>37500</v>
      </c>
      <c r="I18" s="340"/>
      <c r="J18" s="340"/>
      <c r="K18" s="376">
        <v>20000</v>
      </c>
      <c r="L18" s="374"/>
    </row>
    <row r="19" spans="2:12" ht="18" customHeight="1">
      <c r="B19" s="69" t="s">
        <v>11</v>
      </c>
      <c r="C19" s="111">
        <v>644000</v>
      </c>
      <c r="D19" s="332">
        <f t="shared" si="0"/>
        <v>379722</v>
      </c>
      <c r="E19" s="342"/>
      <c r="F19" s="340"/>
      <c r="G19" s="331"/>
      <c r="H19" s="331"/>
      <c r="I19" s="340"/>
      <c r="J19" s="340"/>
      <c r="K19" s="374"/>
      <c r="L19" s="376">
        <v>379722</v>
      </c>
    </row>
    <row r="20" spans="2:12" ht="18" customHeight="1">
      <c r="B20" s="103" t="s">
        <v>106</v>
      </c>
      <c r="C20" s="111"/>
      <c r="D20" s="332">
        <f t="shared" si="0"/>
        <v>5986437</v>
      </c>
      <c r="E20" s="342">
        <v>520000</v>
      </c>
      <c r="F20" s="340"/>
      <c r="G20" s="331">
        <v>946587</v>
      </c>
      <c r="H20" s="331"/>
      <c r="I20" s="340">
        <v>1056000</v>
      </c>
      <c r="J20" s="340"/>
      <c r="K20" s="374"/>
      <c r="L20" s="376">
        <v>3463850</v>
      </c>
    </row>
    <row r="21" spans="2:12" ht="12.75" customHeight="1">
      <c r="B21" s="390" t="s">
        <v>261</v>
      </c>
      <c r="C21" s="112"/>
      <c r="D21" s="70"/>
      <c r="E21" s="381"/>
      <c r="F21" s="70"/>
      <c r="G21" s="381"/>
      <c r="H21" s="381"/>
      <c r="I21" s="70"/>
      <c r="J21" s="70"/>
      <c r="K21" s="70"/>
      <c r="L21" s="112"/>
    </row>
    <row r="22" spans="2:13" ht="18" customHeight="1" thickBot="1">
      <c r="B22" s="77" t="s">
        <v>99</v>
      </c>
      <c r="C22" s="382">
        <f>SUM(C10:C21)</f>
        <v>20200000</v>
      </c>
      <c r="D22" s="382">
        <f>SUM(D10:D21)</f>
        <v>28092928.4</v>
      </c>
      <c r="E22" s="382">
        <f aca="true" t="shared" si="1" ref="E22:L22">SUM(E9:E21)</f>
        <v>8110964.399999999</v>
      </c>
      <c r="F22" s="382">
        <f t="shared" si="1"/>
        <v>0</v>
      </c>
      <c r="G22" s="382">
        <f t="shared" si="1"/>
        <v>3280362.8</v>
      </c>
      <c r="H22" s="382">
        <f t="shared" si="1"/>
        <v>37500</v>
      </c>
      <c r="I22" s="382">
        <f t="shared" si="1"/>
        <v>12447361.2</v>
      </c>
      <c r="J22" s="382">
        <f t="shared" si="1"/>
        <v>96300</v>
      </c>
      <c r="K22" s="382">
        <f t="shared" si="1"/>
        <v>276868</v>
      </c>
      <c r="L22" s="382">
        <f t="shared" si="1"/>
        <v>3843572</v>
      </c>
      <c r="M22" s="333">
        <f>E22+F22+G22+H22+I22+J22+K22+L22</f>
        <v>28092928.4</v>
      </c>
    </row>
    <row r="23" spans="2:12" ht="14.25" customHeight="1" thickTop="1">
      <c r="B23" s="102" t="s">
        <v>100</v>
      </c>
      <c r="C23" s="101"/>
      <c r="D23" s="101"/>
      <c r="E23" s="383"/>
      <c r="F23" s="384"/>
      <c r="G23" s="383"/>
      <c r="H23" s="383"/>
      <c r="I23" s="383"/>
      <c r="J23" s="384"/>
      <c r="K23" s="384"/>
      <c r="L23" s="384"/>
    </row>
    <row r="24" spans="2:12" ht="18" customHeight="1">
      <c r="B24" s="58" t="s">
        <v>39</v>
      </c>
      <c r="C24" s="105">
        <v>45500</v>
      </c>
      <c r="D24" s="330">
        <f>E24</f>
        <v>86329.29</v>
      </c>
      <c r="E24" s="314">
        <v>86329.29</v>
      </c>
      <c r="F24" s="385"/>
      <c r="G24" s="385"/>
      <c r="H24" s="385"/>
      <c r="I24" s="385"/>
      <c r="J24" s="385"/>
      <c r="K24" s="385"/>
      <c r="L24" s="385"/>
    </row>
    <row r="25" spans="2:12" ht="18" customHeight="1">
      <c r="B25" s="103" t="s">
        <v>101</v>
      </c>
      <c r="C25" s="105">
        <v>700</v>
      </c>
      <c r="D25" s="330">
        <f>E25</f>
        <v>46380</v>
      </c>
      <c r="E25" s="339">
        <v>46380</v>
      </c>
      <c r="F25" s="340"/>
      <c r="G25" s="331"/>
      <c r="H25" s="331"/>
      <c r="I25" s="373"/>
      <c r="J25" s="340"/>
      <c r="K25" s="374"/>
      <c r="L25" s="374"/>
    </row>
    <row r="26" spans="2:12" ht="18" customHeight="1">
      <c r="B26" s="58" t="s">
        <v>40</v>
      </c>
      <c r="C26" s="105">
        <v>180000</v>
      </c>
      <c r="D26" s="330">
        <f>E26</f>
        <v>141257.58</v>
      </c>
      <c r="E26" s="339">
        <v>141257.58</v>
      </c>
      <c r="F26" s="340"/>
      <c r="G26" s="331"/>
      <c r="H26" s="331"/>
      <c r="I26" s="373"/>
      <c r="J26" s="340"/>
      <c r="K26" s="374"/>
      <c r="L26" s="374"/>
    </row>
    <row r="27" spans="2:12" ht="18" customHeight="1">
      <c r="B27" s="103" t="s">
        <v>102</v>
      </c>
      <c r="C27" s="105">
        <v>252500</v>
      </c>
      <c r="D27" s="330">
        <f>E27</f>
        <v>294210</v>
      </c>
      <c r="E27" s="331">
        <v>294210</v>
      </c>
      <c r="F27" s="340"/>
      <c r="G27" s="331"/>
      <c r="H27" s="331"/>
      <c r="I27" s="331"/>
      <c r="J27" s="331"/>
      <c r="K27" s="374"/>
      <c r="L27" s="374"/>
    </row>
    <row r="28" spans="2:12" ht="18" customHeight="1">
      <c r="B28" s="58" t="s">
        <v>103</v>
      </c>
      <c r="C28" s="105">
        <v>900</v>
      </c>
      <c r="D28" s="334">
        <v>0</v>
      </c>
      <c r="E28" s="334">
        <v>0</v>
      </c>
      <c r="F28" s="340"/>
      <c r="G28" s="331"/>
      <c r="H28" s="331"/>
      <c r="I28" s="331"/>
      <c r="J28" s="331"/>
      <c r="K28" s="374"/>
      <c r="L28" s="374"/>
    </row>
    <row r="29" spans="2:12" ht="18" customHeight="1">
      <c r="B29" s="58" t="s">
        <v>104</v>
      </c>
      <c r="C29" s="105">
        <v>14390400</v>
      </c>
      <c r="D29" s="330">
        <f>E29</f>
        <v>13124066.95</v>
      </c>
      <c r="E29" s="65">
        <v>13124066.95</v>
      </c>
      <c r="F29" s="378"/>
      <c r="G29" s="379"/>
      <c r="H29" s="379"/>
      <c r="I29" s="65"/>
      <c r="J29" s="379"/>
      <c r="K29" s="374"/>
      <c r="L29" s="374"/>
    </row>
    <row r="30" spans="2:12" ht="18" customHeight="1">
      <c r="B30" s="58" t="s">
        <v>105</v>
      </c>
      <c r="C30" s="105">
        <v>5330000</v>
      </c>
      <c r="D30" s="105">
        <f>E30</f>
        <v>4069141</v>
      </c>
      <c r="E30" s="341">
        <v>4069141</v>
      </c>
      <c r="F30" s="340"/>
      <c r="G30" s="341"/>
      <c r="H30" s="341"/>
      <c r="I30" s="340"/>
      <c r="J30" s="340"/>
      <c r="K30" s="374"/>
      <c r="L30" s="374"/>
    </row>
    <row r="31" spans="2:12" ht="18" customHeight="1">
      <c r="B31" s="103" t="s">
        <v>106</v>
      </c>
      <c r="C31" s="105"/>
      <c r="D31" s="332">
        <f>E31+G31+I31+L31</f>
        <v>5986437</v>
      </c>
      <c r="E31" s="341">
        <f>E20</f>
        <v>520000</v>
      </c>
      <c r="F31" s="340"/>
      <c r="G31" s="341">
        <f>G20</f>
        <v>946587</v>
      </c>
      <c r="H31" s="341"/>
      <c r="I31" s="340">
        <f>I20</f>
        <v>1056000</v>
      </c>
      <c r="J31" s="340"/>
      <c r="K31" s="374"/>
      <c r="L31" s="386">
        <f>L20</f>
        <v>3463850</v>
      </c>
    </row>
    <row r="32" spans="2:14" ht="14.25" customHeight="1">
      <c r="B32" s="390" t="s">
        <v>262</v>
      </c>
      <c r="C32" s="104"/>
      <c r="D32" s="330"/>
      <c r="E32" s="105"/>
      <c r="F32" s="232"/>
      <c r="G32" s="331"/>
      <c r="H32" s="331"/>
      <c r="I32" s="380"/>
      <c r="J32" s="232"/>
      <c r="K32" s="374"/>
      <c r="L32" s="374"/>
      <c r="N32" s="90"/>
    </row>
    <row r="33" spans="2:12" ht="18" customHeight="1" thickBot="1">
      <c r="B33" s="77" t="s">
        <v>99</v>
      </c>
      <c r="C33" s="382">
        <f>SUM(C24:C32)</f>
        <v>20200000</v>
      </c>
      <c r="D33" s="382">
        <f>SUM(D24:D32)</f>
        <v>23747821.82</v>
      </c>
      <c r="E33" s="382">
        <f>SUM(E24:E32)</f>
        <v>18281384.82</v>
      </c>
      <c r="F33" s="387" t="s">
        <v>6</v>
      </c>
      <c r="G33" s="382">
        <f>SUM(G24:G32)</f>
        <v>946587</v>
      </c>
      <c r="H33" s="382">
        <f>SUM(H24:H32)</f>
        <v>0</v>
      </c>
      <c r="I33" s="382">
        <f>SUM(I24:I32)</f>
        <v>1056000</v>
      </c>
      <c r="J33" s="387" t="s">
        <v>6</v>
      </c>
      <c r="K33" s="387" t="s">
        <v>6</v>
      </c>
      <c r="L33" s="382">
        <f>SUM(L24:L32)</f>
        <v>3463850</v>
      </c>
    </row>
    <row r="34" spans="2:12" ht="18" customHeight="1" thickBot="1" thickTop="1">
      <c r="B34" s="77" t="s">
        <v>107</v>
      </c>
      <c r="C34" s="388"/>
      <c r="D34" s="335">
        <f>D33-D22</f>
        <v>-4345106.579999998</v>
      </c>
      <c r="E34" s="388"/>
      <c r="F34" s="388"/>
      <c r="G34" s="388"/>
      <c r="H34" s="388"/>
      <c r="I34" s="388"/>
      <c r="J34" s="388"/>
      <c r="K34" s="388"/>
      <c r="L34" s="388"/>
    </row>
    <row r="35" spans="3:12" ht="21" customHeight="1" thickTop="1">
      <c r="C35" s="388"/>
      <c r="D35" s="388"/>
      <c r="E35" s="388"/>
      <c r="F35" s="388"/>
      <c r="G35" s="388"/>
      <c r="H35" s="388"/>
      <c r="I35" s="388"/>
      <c r="J35" s="388"/>
      <c r="K35" s="388"/>
      <c r="L35" s="388"/>
    </row>
    <row r="38" ht="12.75">
      <c r="B38" s="389"/>
    </row>
  </sheetData>
  <sheetProtection/>
  <mergeCells count="7">
    <mergeCell ref="B1:L1"/>
    <mergeCell ref="B2:L2"/>
    <mergeCell ref="B3:L3"/>
    <mergeCell ref="L5:L8"/>
    <mergeCell ref="B6:B7"/>
    <mergeCell ref="C6:C7"/>
    <mergeCell ref="D6:D7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B1:N38"/>
  <sheetViews>
    <sheetView tabSelected="1" workbookViewId="0" topLeftCell="A10">
      <selection activeCell="A1" sqref="A1:L34"/>
    </sheetView>
  </sheetViews>
  <sheetFormatPr defaultColWidth="9.140625" defaultRowHeight="12.75"/>
  <cols>
    <col min="1" max="1" width="1.28515625" style="0" customWidth="1"/>
    <col min="2" max="2" width="26.421875" style="0" customWidth="1"/>
    <col min="3" max="3" width="13.28125" style="0" customWidth="1"/>
    <col min="4" max="4" width="13.421875" style="0" customWidth="1"/>
    <col min="5" max="5" width="13.28125" style="0" customWidth="1"/>
    <col min="6" max="6" width="10.421875" style="0" customWidth="1"/>
    <col min="7" max="7" width="12.140625" style="0" customWidth="1"/>
    <col min="8" max="8" width="10.00390625" style="0" customWidth="1"/>
    <col min="9" max="9" width="13.7109375" style="0" customWidth="1"/>
    <col min="10" max="10" width="10.7109375" style="0" customWidth="1"/>
    <col min="11" max="11" width="10.8515625" style="0" customWidth="1"/>
    <col min="12" max="12" width="12.140625" style="0" customWidth="1"/>
    <col min="13" max="13" width="15.140625" style="0" customWidth="1"/>
  </cols>
  <sheetData>
    <row r="1" spans="2:13" ht="18" customHeight="1">
      <c r="B1" s="437" t="s">
        <v>72</v>
      </c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185"/>
    </row>
    <row r="2" spans="2:13" ht="18" customHeight="1">
      <c r="B2" s="437" t="s">
        <v>333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185"/>
    </row>
    <row r="3" spans="2:13" ht="18" customHeight="1">
      <c r="B3" s="488" t="s">
        <v>312</v>
      </c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178"/>
    </row>
    <row r="4" spans="2:13" ht="1.5" customHeight="1"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5"/>
    </row>
    <row r="5" spans="2:13" ht="16.5" customHeight="1">
      <c r="B5" s="391"/>
      <c r="C5" s="391"/>
      <c r="D5" s="391"/>
      <c r="E5" s="392"/>
      <c r="F5" s="393" t="s">
        <v>83</v>
      </c>
      <c r="G5" s="392"/>
      <c r="H5" s="392"/>
      <c r="I5" s="392"/>
      <c r="J5" s="392" t="s">
        <v>90</v>
      </c>
      <c r="K5" s="392" t="s">
        <v>93</v>
      </c>
      <c r="L5" s="526" t="s">
        <v>11</v>
      </c>
      <c r="M5" s="100"/>
    </row>
    <row r="6" spans="2:12" ht="12" customHeight="1">
      <c r="B6" s="526" t="s">
        <v>9</v>
      </c>
      <c r="C6" s="526" t="s">
        <v>8</v>
      </c>
      <c r="D6" s="526" t="s">
        <v>7</v>
      </c>
      <c r="E6" s="395" t="s">
        <v>82</v>
      </c>
      <c r="F6" s="395" t="s">
        <v>84</v>
      </c>
      <c r="G6" s="396" t="s">
        <v>86</v>
      </c>
      <c r="H6" s="396" t="s">
        <v>87</v>
      </c>
      <c r="I6" s="397" t="s">
        <v>88</v>
      </c>
      <c r="J6" s="396" t="s">
        <v>91</v>
      </c>
      <c r="K6" s="394" t="s">
        <v>94</v>
      </c>
      <c r="L6" s="526"/>
    </row>
    <row r="7" spans="2:12" ht="13.5" customHeight="1">
      <c r="B7" s="526"/>
      <c r="C7" s="526"/>
      <c r="D7" s="526"/>
      <c r="E7" s="395" t="s">
        <v>62</v>
      </c>
      <c r="F7" s="393" t="s">
        <v>85</v>
      </c>
      <c r="G7" s="398"/>
      <c r="H7" s="398"/>
      <c r="I7" s="397" t="s">
        <v>89</v>
      </c>
      <c r="J7" s="396" t="s">
        <v>92</v>
      </c>
      <c r="K7" s="394" t="s">
        <v>95</v>
      </c>
      <c r="L7" s="526"/>
    </row>
    <row r="8" spans="2:12" ht="14.25" customHeight="1">
      <c r="B8" s="399"/>
      <c r="C8" s="399"/>
      <c r="D8" s="399"/>
      <c r="E8" s="400"/>
      <c r="F8" s="401"/>
      <c r="G8" s="402"/>
      <c r="H8" s="402"/>
      <c r="I8" s="403"/>
      <c r="J8" s="404"/>
      <c r="K8" s="405" t="s">
        <v>96</v>
      </c>
      <c r="L8" s="527"/>
    </row>
    <row r="9" spans="2:12" ht="17.25" customHeight="1">
      <c r="B9" s="72" t="s">
        <v>75</v>
      </c>
      <c r="C9" s="72"/>
      <c r="D9" s="72"/>
      <c r="E9" s="106"/>
      <c r="F9" s="106"/>
      <c r="G9" s="106"/>
      <c r="H9" s="106"/>
      <c r="I9" s="107"/>
      <c r="J9" s="107"/>
      <c r="K9" s="109"/>
      <c r="L9" s="109"/>
    </row>
    <row r="10" spans="2:12" ht="18" customHeight="1">
      <c r="B10" s="58" t="s">
        <v>36</v>
      </c>
      <c r="C10" s="105">
        <v>1707120</v>
      </c>
      <c r="D10" s="330">
        <f>E10</f>
        <v>1707120</v>
      </c>
      <c r="E10" s="81">
        <v>1707120</v>
      </c>
      <c r="F10" s="81"/>
      <c r="G10" s="81"/>
      <c r="H10" s="81"/>
      <c r="I10" s="81"/>
      <c r="J10" s="81"/>
      <c r="K10" s="110"/>
      <c r="L10" s="110"/>
    </row>
    <row r="11" spans="2:12" ht="18" customHeight="1">
      <c r="B11" s="58" t="s">
        <v>37</v>
      </c>
      <c r="C11" s="105">
        <v>5162430</v>
      </c>
      <c r="D11" s="332">
        <f aca="true" t="shared" si="0" ref="D11:D20">E11+F11+G11+H11+I11+J11+K11+L11</f>
        <v>3750247</v>
      </c>
      <c r="E11" s="339">
        <v>2754580</v>
      </c>
      <c r="F11" s="340"/>
      <c r="G11" s="331">
        <v>347887</v>
      </c>
      <c r="H11" s="331"/>
      <c r="I11" s="373">
        <v>647780</v>
      </c>
      <c r="J11" s="340"/>
      <c r="K11" s="374"/>
      <c r="L11" s="374"/>
    </row>
    <row r="12" spans="2:12" ht="18" customHeight="1">
      <c r="B12" s="58" t="s">
        <v>18</v>
      </c>
      <c r="C12" s="105">
        <v>1019400</v>
      </c>
      <c r="D12" s="332">
        <f t="shared" si="0"/>
        <v>834720</v>
      </c>
      <c r="E12" s="331">
        <v>571430</v>
      </c>
      <c r="F12" s="340"/>
      <c r="G12" s="331">
        <v>153290</v>
      </c>
      <c r="H12" s="331"/>
      <c r="I12" s="331">
        <v>110000</v>
      </c>
      <c r="J12" s="331"/>
      <c r="K12" s="374"/>
      <c r="L12" s="374"/>
    </row>
    <row r="13" spans="2:12" ht="18" customHeight="1">
      <c r="B13" s="58" t="s">
        <v>19</v>
      </c>
      <c r="C13" s="105">
        <v>4536600</v>
      </c>
      <c r="D13" s="332">
        <f t="shared" si="0"/>
        <v>2613683</v>
      </c>
      <c r="E13" s="331">
        <v>1536349</v>
      </c>
      <c r="F13" s="375"/>
      <c r="G13" s="331">
        <v>512806</v>
      </c>
      <c r="H13" s="331"/>
      <c r="I13" s="331">
        <v>225808</v>
      </c>
      <c r="J13" s="331">
        <v>96300</v>
      </c>
      <c r="K13" s="376">
        <v>242420</v>
      </c>
      <c r="L13" s="374"/>
    </row>
    <row r="14" spans="2:12" ht="18" customHeight="1">
      <c r="B14" s="58" t="s">
        <v>20</v>
      </c>
      <c r="C14" s="105">
        <v>1460450</v>
      </c>
      <c r="D14" s="332">
        <f t="shared" si="0"/>
        <v>933727.8500000001</v>
      </c>
      <c r="E14" s="331">
        <v>245000.85</v>
      </c>
      <c r="F14" s="377"/>
      <c r="G14" s="331">
        <v>480792.8</v>
      </c>
      <c r="H14" s="331"/>
      <c r="I14" s="331">
        <v>193486.2</v>
      </c>
      <c r="J14" s="331"/>
      <c r="K14" s="376">
        <v>14448</v>
      </c>
      <c r="L14" s="374"/>
    </row>
    <row r="15" spans="2:12" ht="18" customHeight="1">
      <c r="B15" s="58" t="s">
        <v>21</v>
      </c>
      <c r="C15" s="105">
        <v>792000</v>
      </c>
      <c r="D15" s="332">
        <f t="shared" si="0"/>
        <v>575763.55</v>
      </c>
      <c r="E15" s="65">
        <v>575763.55</v>
      </c>
      <c r="F15" s="378"/>
      <c r="G15" s="379"/>
      <c r="H15" s="379"/>
      <c r="I15" s="65"/>
      <c r="J15" s="379"/>
      <c r="K15" s="374"/>
      <c r="L15" s="374"/>
    </row>
    <row r="16" spans="2:12" ht="18" customHeight="1">
      <c r="B16" s="58" t="s">
        <v>259</v>
      </c>
      <c r="C16" s="105">
        <v>346020</v>
      </c>
      <c r="D16" s="332">
        <f t="shared" si="0"/>
        <v>258271</v>
      </c>
      <c r="E16" s="341">
        <v>200721</v>
      </c>
      <c r="F16" s="340"/>
      <c r="G16" s="341"/>
      <c r="H16" s="341"/>
      <c r="I16" s="373">
        <v>57550</v>
      </c>
      <c r="J16" s="340"/>
      <c r="K16" s="374"/>
      <c r="L16" s="374"/>
    </row>
    <row r="17" spans="2:14" ht="18" customHeight="1">
      <c r="B17" s="58" t="s">
        <v>260</v>
      </c>
      <c r="C17" s="105">
        <v>3577980</v>
      </c>
      <c r="D17" s="332">
        <f t="shared" si="0"/>
        <v>13481737</v>
      </c>
      <c r="E17" s="331"/>
      <c r="F17" s="232"/>
      <c r="G17" s="331"/>
      <c r="H17" s="331"/>
      <c r="I17" s="380">
        <v>13481737</v>
      </c>
      <c r="J17" s="232"/>
      <c r="K17" s="374"/>
      <c r="L17" s="374"/>
      <c r="N17" s="90"/>
    </row>
    <row r="18" spans="2:12" ht="18" customHeight="1">
      <c r="B18" s="69" t="s">
        <v>17</v>
      </c>
      <c r="C18" s="111">
        <v>954000</v>
      </c>
      <c r="D18" s="332">
        <f t="shared" si="0"/>
        <v>896500</v>
      </c>
      <c r="E18" s="342"/>
      <c r="F18" s="340"/>
      <c r="G18" s="331">
        <v>839000</v>
      </c>
      <c r="H18" s="331">
        <v>37500</v>
      </c>
      <c r="I18" s="340"/>
      <c r="J18" s="340"/>
      <c r="K18" s="376">
        <v>20000</v>
      </c>
      <c r="L18" s="374"/>
    </row>
    <row r="19" spans="2:12" ht="18" customHeight="1">
      <c r="B19" s="69" t="s">
        <v>11</v>
      </c>
      <c r="C19" s="111">
        <v>644000</v>
      </c>
      <c r="D19" s="332">
        <f t="shared" si="0"/>
        <v>379722</v>
      </c>
      <c r="E19" s="342"/>
      <c r="F19" s="340"/>
      <c r="G19" s="331"/>
      <c r="H19" s="331"/>
      <c r="I19" s="340"/>
      <c r="J19" s="340"/>
      <c r="K19" s="374"/>
      <c r="L19" s="376">
        <v>379722</v>
      </c>
    </row>
    <row r="20" spans="2:12" ht="18" customHeight="1">
      <c r="B20" s="103" t="s">
        <v>106</v>
      </c>
      <c r="C20" s="111"/>
      <c r="D20" s="332">
        <f t="shared" si="0"/>
        <v>5986437</v>
      </c>
      <c r="E20" s="342">
        <v>520000</v>
      </c>
      <c r="F20" s="340"/>
      <c r="G20" s="331">
        <v>946587</v>
      </c>
      <c r="H20" s="331"/>
      <c r="I20" s="340">
        <v>1056000</v>
      </c>
      <c r="J20" s="340"/>
      <c r="K20" s="374"/>
      <c r="L20" s="376">
        <v>3463850</v>
      </c>
    </row>
    <row r="21" spans="2:12" ht="12.75" customHeight="1">
      <c r="B21" s="390" t="s">
        <v>261</v>
      </c>
      <c r="C21" s="112"/>
      <c r="D21" s="70"/>
      <c r="E21" s="381"/>
      <c r="F21" s="70"/>
      <c r="G21" s="381"/>
      <c r="H21" s="381"/>
      <c r="I21" s="70"/>
      <c r="J21" s="70"/>
      <c r="K21" s="70"/>
      <c r="L21" s="112"/>
    </row>
    <row r="22" spans="2:13" ht="18" customHeight="1" thickBot="1">
      <c r="B22" s="77" t="s">
        <v>99</v>
      </c>
      <c r="C22" s="382">
        <f>SUM(C10:C21)</f>
        <v>20200000</v>
      </c>
      <c r="D22" s="382">
        <f>SUM(D10:D21)</f>
        <v>31417928.4</v>
      </c>
      <c r="E22" s="382">
        <f aca="true" t="shared" si="1" ref="E22:L22">SUM(E9:E21)</f>
        <v>8110964.399999999</v>
      </c>
      <c r="F22" s="382">
        <f t="shared" si="1"/>
        <v>0</v>
      </c>
      <c r="G22" s="382">
        <f t="shared" si="1"/>
        <v>3280362.8</v>
      </c>
      <c r="H22" s="382">
        <f t="shared" si="1"/>
        <v>37500</v>
      </c>
      <c r="I22" s="382">
        <f t="shared" si="1"/>
        <v>15772361.2</v>
      </c>
      <c r="J22" s="382">
        <f t="shared" si="1"/>
        <v>96300</v>
      </c>
      <c r="K22" s="382">
        <f t="shared" si="1"/>
        <v>276868</v>
      </c>
      <c r="L22" s="382">
        <f t="shared" si="1"/>
        <v>3843572</v>
      </c>
      <c r="M22" s="333">
        <f>E22+F22+G22+H22+I22+J22+K22+L22</f>
        <v>31417928.4</v>
      </c>
    </row>
    <row r="23" spans="2:12" ht="14.25" customHeight="1" thickTop="1">
      <c r="B23" s="102" t="s">
        <v>100</v>
      </c>
      <c r="C23" s="101"/>
      <c r="D23" s="101"/>
      <c r="E23" s="383"/>
      <c r="F23" s="384"/>
      <c r="G23" s="383"/>
      <c r="H23" s="383"/>
      <c r="I23" s="383"/>
      <c r="J23" s="384"/>
      <c r="K23" s="384"/>
      <c r="L23" s="384"/>
    </row>
    <row r="24" spans="2:12" ht="18" customHeight="1">
      <c r="B24" s="58" t="s">
        <v>39</v>
      </c>
      <c r="C24" s="105">
        <v>45500</v>
      </c>
      <c r="D24" s="330">
        <f>E24</f>
        <v>86329.29</v>
      </c>
      <c r="E24" s="314">
        <v>86329.29</v>
      </c>
      <c r="F24" s="385"/>
      <c r="G24" s="385"/>
      <c r="H24" s="385"/>
      <c r="I24" s="385"/>
      <c r="J24" s="385"/>
      <c r="K24" s="385"/>
      <c r="L24" s="385"/>
    </row>
    <row r="25" spans="2:12" ht="18" customHeight="1">
      <c r="B25" s="103" t="s">
        <v>101</v>
      </c>
      <c r="C25" s="105">
        <v>700</v>
      </c>
      <c r="D25" s="330">
        <f>E25</f>
        <v>46380</v>
      </c>
      <c r="E25" s="339">
        <v>46380</v>
      </c>
      <c r="F25" s="340"/>
      <c r="G25" s="331"/>
      <c r="H25" s="331"/>
      <c r="I25" s="373"/>
      <c r="J25" s="340"/>
      <c r="K25" s="374"/>
      <c r="L25" s="374"/>
    </row>
    <row r="26" spans="2:12" ht="18" customHeight="1">
      <c r="B26" s="58" t="s">
        <v>40</v>
      </c>
      <c r="C26" s="105">
        <v>180000</v>
      </c>
      <c r="D26" s="330">
        <f>E26</f>
        <v>141257.58</v>
      </c>
      <c r="E26" s="339">
        <v>141257.58</v>
      </c>
      <c r="F26" s="340"/>
      <c r="G26" s="331"/>
      <c r="H26" s="331"/>
      <c r="I26" s="373"/>
      <c r="J26" s="340"/>
      <c r="K26" s="374"/>
      <c r="L26" s="374"/>
    </row>
    <row r="27" spans="2:12" ht="18" customHeight="1">
      <c r="B27" s="103" t="s">
        <v>102</v>
      </c>
      <c r="C27" s="105">
        <v>252500</v>
      </c>
      <c r="D27" s="330">
        <f>E27</f>
        <v>294210</v>
      </c>
      <c r="E27" s="331">
        <v>294210</v>
      </c>
      <c r="F27" s="340"/>
      <c r="G27" s="331"/>
      <c r="H27" s="331"/>
      <c r="I27" s="331"/>
      <c r="J27" s="331"/>
      <c r="K27" s="374"/>
      <c r="L27" s="374"/>
    </row>
    <row r="28" spans="2:12" ht="18" customHeight="1">
      <c r="B28" s="58" t="s">
        <v>103</v>
      </c>
      <c r="C28" s="105">
        <v>900</v>
      </c>
      <c r="D28" s="334">
        <v>0</v>
      </c>
      <c r="E28" s="334">
        <v>0</v>
      </c>
      <c r="F28" s="340"/>
      <c r="G28" s="331"/>
      <c r="H28" s="331"/>
      <c r="I28" s="331"/>
      <c r="J28" s="331"/>
      <c r="K28" s="374"/>
      <c r="L28" s="374"/>
    </row>
    <row r="29" spans="2:12" ht="18" customHeight="1">
      <c r="B29" s="58" t="s">
        <v>104</v>
      </c>
      <c r="C29" s="105">
        <v>14390400</v>
      </c>
      <c r="D29" s="330">
        <f>E29</f>
        <v>13124066.95</v>
      </c>
      <c r="E29" s="65">
        <v>13124066.95</v>
      </c>
      <c r="F29" s="378"/>
      <c r="G29" s="379"/>
      <c r="H29" s="379"/>
      <c r="I29" s="65"/>
      <c r="J29" s="379"/>
      <c r="K29" s="374"/>
      <c r="L29" s="374"/>
    </row>
    <row r="30" spans="2:12" ht="18" customHeight="1">
      <c r="B30" s="58" t="s">
        <v>105</v>
      </c>
      <c r="C30" s="105">
        <v>5330000</v>
      </c>
      <c r="D30" s="105">
        <f>E30</f>
        <v>4069141</v>
      </c>
      <c r="E30" s="341">
        <v>4069141</v>
      </c>
      <c r="F30" s="340"/>
      <c r="G30" s="341"/>
      <c r="H30" s="341"/>
      <c r="I30" s="340"/>
      <c r="J30" s="340"/>
      <c r="K30" s="374"/>
      <c r="L30" s="374"/>
    </row>
    <row r="31" spans="2:12" ht="18" customHeight="1">
      <c r="B31" s="103" t="s">
        <v>106</v>
      </c>
      <c r="C31" s="105"/>
      <c r="D31" s="332">
        <f>E31+G31+I31+L31</f>
        <v>5986437</v>
      </c>
      <c r="E31" s="341">
        <f>E20</f>
        <v>520000</v>
      </c>
      <c r="F31" s="340"/>
      <c r="G31" s="341">
        <f>G20</f>
        <v>946587</v>
      </c>
      <c r="H31" s="341"/>
      <c r="I31" s="340">
        <f>I20</f>
        <v>1056000</v>
      </c>
      <c r="J31" s="340"/>
      <c r="K31" s="374"/>
      <c r="L31" s="386">
        <f>L20</f>
        <v>3463850</v>
      </c>
    </row>
    <row r="32" spans="2:14" ht="14.25" customHeight="1">
      <c r="B32" s="390" t="s">
        <v>262</v>
      </c>
      <c r="C32" s="104"/>
      <c r="D32" s="330"/>
      <c r="E32" s="105"/>
      <c r="F32" s="232"/>
      <c r="G32" s="331"/>
      <c r="H32" s="331"/>
      <c r="I32" s="380"/>
      <c r="J32" s="232"/>
      <c r="K32" s="374"/>
      <c r="L32" s="374"/>
      <c r="N32" s="90"/>
    </row>
    <row r="33" spans="2:12" ht="18" customHeight="1" thickBot="1">
      <c r="B33" s="77" t="s">
        <v>99</v>
      </c>
      <c r="C33" s="382">
        <f>SUM(C24:C32)</f>
        <v>20200000</v>
      </c>
      <c r="D33" s="382">
        <f>SUM(D24:D32)</f>
        <v>23747821.82</v>
      </c>
      <c r="E33" s="382">
        <f>SUM(E24:E32)</f>
        <v>18281384.82</v>
      </c>
      <c r="F33" s="387" t="s">
        <v>6</v>
      </c>
      <c r="G33" s="382">
        <f>SUM(G24:G32)</f>
        <v>946587</v>
      </c>
      <c r="H33" s="382">
        <f>SUM(H24:H32)</f>
        <v>0</v>
      </c>
      <c r="I33" s="382">
        <f>SUM(I24:I32)</f>
        <v>1056000</v>
      </c>
      <c r="J33" s="387" t="s">
        <v>6</v>
      </c>
      <c r="K33" s="387" t="s">
        <v>6</v>
      </c>
      <c r="L33" s="382">
        <f>SUM(L24:L32)</f>
        <v>3463850</v>
      </c>
    </row>
    <row r="34" spans="2:12" ht="18" customHeight="1" thickBot="1" thickTop="1">
      <c r="B34" s="77" t="s">
        <v>107</v>
      </c>
      <c r="C34" s="388"/>
      <c r="D34" s="335">
        <f>D33-D22</f>
        <v>-7670106.579999998</v>
      </c>
      <c r="E34" s="388"/>
      <c r="F34" s="388"/>
      <c r="G34" s="388"/>
      <c r="H34" s="388"/>
      <c r="I34" s="388"/>
      <c r="J34" s="388"/>
      <c r="K34" s="388"/>
      <c r="L34" s="388"/>
    </row>
    <row r="35" spans="3:12" ht="21" customHeight="1" thickTop="1">
      <c r="C35" s="388"/>
      <c r="D35" s="388"/>
      <c r="E35" s="388"/>
      <c r="F35" s="388"/>
      <c r="G35" s="388"/>
      <c r="H35" s="388"/>
      <c r="I35" s="388"/>
      <c r="J35" s="388"/>
      <c r="K35" s="388"/>
      <c r="L35" s="388"/>
    </row>
    <row r="38" ht="12.75">
      <c r="B38" s="389"/>
    </row>
  </sheetData>
  <sheetProtection/>
  <mergeCells count="7">
    <mergeCell ref="B1:L1"/>
    <mergeCell ref="B2:L2"/>
    <mergeCell ref="B3:L3"/>
    <mergeCell ref="L5:L8"/>
    <mergeCell ref="B6:B7"/>
    <mergeCell ref="C6:C7"/>
    <mergeCell ref="D6:D7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00000"/>
  </sheetPr>
  <dimension ref="B4:I140"/>
  <sheetViews>
    <sheetView workbookViewId="0" topLeftCell="A13">
      <selection activeCell="G34" sqref="G34"/>
    </sheetView>
  </sheetViews>
  <sheetFormatPr defaultColWidth="9.140625" defaultRowHeight="12.75"/>
  <cols>
    <col min="1" max="1" width="6.7109375" style="0" customWidth="1"/>
    <col min="2" max="2" width="53.00390625" style="0" customWidth="1"/>
    <col min="3" max="3" width="14.28125" style="0" customWidth="1"/>
    <col min="4" max="4" width="18.7109375" style="0" customWidth="1"/>
    <col min="5" max="5" width="10.7109375" style="0" customWidth="1"/>
    <col min="10" max="10" width="5.140625" style="0" customWidth="1"/>
  </cols>
  <sheetData>
    <row r="4" spans="2:9" ht="21" customHeight="1">
      <c r="B4" s="119" t="s">
        <v>48</v>
      </c>
      <c r="C4" s="113"/>
      <c r="D4" s="113"/>
      <c r="E4" s="10"/>
      <c r="F4" s="10"/>
      <c r="G4" s="10"/>
      <c r="H4" s="10"/>
      <c r="I4" s="10"/>
    </row>
    <row r="5" spans="2:9" ht="21" customHeight="1">
      <c r="B5" s="119" t="s">
        <v>49</v>
      </c>
      <c r="C5" s="113"/>
      <c r="D5" s="113"/>
      <c r="E5" s="10"/>
      <c r="F5" s="10"/>
      <c r="G5" s="10"/>
      <c r="H5" s="10"/>
      <c r="I5" s="10"/>
    </row>
    <row r="6" spans="2:9" ht="7.5" customHeight="1">
      <c r="B6" s="119"/>
      <c r="C6" s="113"/>
      <c r="D6" s="113"/>
      <c r="E6" s="10"/>
      <c r="F6" s="10"/>
      <c r="G6" s="10"/>
      <c r="H6" s="10"/>
      <c r="I6" s="10"/>
    </row>
    <row r="7" spans="2:9" ht="21" customHeight="1">
      <c r="B7" s="114" t="s">
        <v>50</v>
      </c>
      <c r="C7" s="137" t="s">
        <v>6</v>
      </c>
      <c r="D7" s="115">
        <v>112951</v>
      </c>
      <c r="E7" s="10"/>
      <c r="F7" s="10"/>
      <c r="G7" s="10"/>
      <c r="H7" s="10"/>
      <c r="I7" s="10"/>
    </row>
    <row r="8" spans="2:9" ht="21" customHeight="1">
      <c r="B8" s="114" t="s">
        <v>267</v>
      </c>
      <c r="C8" s="324" t="s">
        <v>268</v>
      </c>
      <c r="D8" s="115">
        <v>10000</v>
      </c>
      <c r="E8" s="10"/>
      <c r="F8" s="10"/>
      <c r="G8" s="10"/>
      <c r="H8" s="10"/>
      <c r="I8" s="10"/>
    </row>
    <row r="9" spans="2:9" ht="21" customHeight="1">
      <c r="B9" s="114" t="s">
        <v>319</v>
      </c>
      <c r="C9" s="137" t="s">
        <v>6</v>
      </c>
      <c r="D9" s="149">
        <v>54300</v>
      </c>
      <c r="E9" s="10"/>
      <c r="F9" s="10"/>
      <c r="G9" s="10"/>
      <c r="H9" s="10"/>
      <c r="I9" s="10"/>
    </row>
    <row r="10" spans="2:9" ht="21" customHeight="1">
      <c r="B10" s="114" t="s">
        <v>320</v>
      </c>
      <c r="C10" s="324" t="s">
        <v>325</v>
      </c>
      <c r="D10" s="115">
        <v>29250</v>
      </c>
      <c r="E10" s="10"/>
      <c r="F10" s="10"/>
      <c r="G10" s="10"/>
      <c r="H10" s="10"/>
      <c r="I10" s="10"/>
    </row>
    <row r="11" spans="2:9" ht="21" customHeight="1">
      <c r="B11" s="114" t="s">
        <v>321</v>
      </c>
      <c r="C11" s="324" t="s">
        <v>322</v>
      </c>
      <c r="D11" s="115">
        <v>9000</v>
      </c>
      <c r="E11" s="10"/>
      <c r="F11" s="10"/>
      <c r="G11" s="10"/>
      <c r="H11" s="10"/>
      <c r="I11" s="10"/>
    </row>
    <row r="12" spans="2:9" ht="21" customHeight="1">
      <c r="B12" s="114" t="s">
        <v>323</v>
      </c>
      <c r="C12" s="324" t="s">
        <v>268</v>
      </c>
      <c r="D12" s="115">
        <v>7990</v>
      </c>
      <c r="E12" s="10"/>
      <c r="F12" s="10"/>
      <c r="G12" s="10"/>
      <c r="H12" s="10"/>
      <c r="I12" s="10"/>
    </row>
    <row r="13" spans="2:9" ht="21" customHeight="1">
      <c r="B13" s="114" t="s">
        <v>324</v>
      </c>
      <c r="C13" s="324" t="s">
        <v>322</v>
      </c>
      <c r="D13" s="115">
        <v>2780</v>
      </c>
      <c r="E13" s="10"/>
      <c r="F13" s="10"/>
      <c r="G13" s="10"/>
      <c r="H13" s="10"/>
      <c r="I13" s="10"/>
    </row>
    <row r="14" spans="2:9" ht="21" customHeight="1">
      <c r="B14" s="114" t="s">
        <v>326</v>
      </c>
      <c r="C14" s="324" t="s">
        <v>268</v>
      </c>
      <c r="D14" s="115">
        <v>32000</v>
      </c>
      <c r="E14" s="10"/>
      <c r="F14" s="10"/>
      <c r="G14" s="10"/>
      <c r="H14" s="10"/>
      <c r="I14" s="10"/>
    </row>
    <row r="15" spans="2:9" ht="21" customHeight="1" thickBot="1">
      <c r="B15" s="113" t="s">
        <v>7</v>
      </c>
      <c r="C15" s="114"/>
      <c r="D15" s="118">
        <f>SUM(D6:D14)</f>
        <v>258271</v>
      </c>
      <c r="E15" s="10"/>
      <c r="F15" s="10"/>
      <c r="G15" s="10"/>
      <c r="H15" s="10"/>
      <c r="I15" s="10"/>
    </row>
    <row r="16" spans="2:9" ht="21" customHeight="1" thickTop="1">
      <c r="B16" s="114"/>
      <c r="C16" s="137"/>
      <c r="D16" s="115"/>
      <c r="E16" s="10"/>
      <c r="F16" s="10"/>
      <c r="G16" s="10"/>
      <c r="H16" s="10"/>
      <c r="I16" s="10"/>
    </row>
    <row r="17" spans="2:9" ht="21" customHeight="1">
      <c r="B17" s="114"/>
      <c r="C17" s="137"/>
      <c r="D17" s="115"/>
      <c r="E17" s="10"/>
      <c r="F17" s="10"/>
      <c r="G17" s="10"/>
      <c r="H17" s="10"/>
      <c r="I17" s="10"/>
    </row>
    <row r="18" spans="2:9" ht="21" customHeight="1">
      <c r="B18" s="114"/>
      <c r="C18" s="137"/>
      <c r="D18" s="115"/>
      <c r="E18" s="10"/>
      <c r="F18" s="10"/>
      <c r="G18" s="10"/>
      <c r="H18" s="10"/>
      <c r="I18" s="10"/>
    </row>
    <row r="19" spans="2:9" ht="21" customHeight="1">
      <c r="B19" s="114"/>
      <c r="C19" s="114"/>
      <c r="D19" s="115"/>
      <c r="E19" s="10"/>
      <c r="F19" s="10"/>
      <c r="G19" s="10"/>
      <c r="H19" s="10"/>
      <c r="I19" s="10"/>
    </row>
    <row r="20" spans="2:9" ht="21" customHeight="1">
      <c r="B20" s="114"/>
      <c r="C20" s="114"/>
      <c r="D20" s="115"/>
      <c r="E20" s="10"/>
      <c r="F20" s="10"/>
      <c r="G20" s="10"/>
      <c r="H20" s="10"/>
      <c r="I20" s="10"/>
    </row>
    <row r="21" spans="2:9" ht="21" customHeight="1">
      <c r="B21" s="114"/>
      <c r="C21" s="114"/>
      <c r="D21" s="115"/>
      <c r="E21" s="10"/>
      <c r="F21" s="10"/>
      <c r="G21" s="10"/>
      <c r="H21" s="10"/>
      <c r="I21" s="10"/>
    </row>
    <row r="22" spans="2:9" ht="21" customHeight="1">
      <c r="B22" s="119" t="s">
        <v>51</v>
      </c>
      <c r="C22" s="116"/>
      <c r="D22" s="116"/>
      <c r="E22" s="10"/>
      <c r="F22" s="10"/>
      <c r="G22" s="10"/>
      <c r="H22" s="10"/>
      <c r="I22" s="10"/>
    </row>
    <row r="23" spans="2:9" ht="21" customHeight="1">
      <c r="B23" s="114"/>
      <c r="C23" s="137"/>
      <c r="D23" s="116"/>
      <c r="E23" s="10"/>
      <c r="F23" s="10"/>
      <c r="G23" s="10"/>
      <c r="H23" s="10"/>
      <c r="I23" s="10"/>
    </row>
    <row r="24" spans="2:9" ht="21" customHeight="1">
      <c r="B24" s="114" t="s">
        <v>327</v>
      </c>
      <c r="C24" s="324" t="s">
        <v>52</v>
      </c>
      <c r="D24" s="116">
        <v>422000</v>
      </c>
      <c r="E24" s="10"/>
      <c r="F24" s="10"/>
      <c r="G24" s="10"/>
      <c r="H24" s="10"/>
      <c r="I24" s="10"/>
    </row>
    <row r="25" spans="2:9" ht="21" customHeight="1">
      <c r="B25" s="114" t="s">
        <v>328</v>
      </c>
      <c r="C25" s="324" t="s">
        <v>52</v>
      </c>
      <c r="D25" s="116">
        <v>397000</v>
      </c>
      <c r="E25" s="10"/>
      <c r="F25" s="10"/>
      <c r="G25" s="10"/>
      <c r="H25" s="10"/>
      <c r="I25" s="10"/>
    </row>
    <row r="26" spans="2:9" ht="21" customHeight="1">
      <c r="B26" s="114" t="s">
        <v>329</v>
      </c>
      <c r="C26" s="324" t="s">
        <v>330</v>
      </c>
      <c r="D26" s="116">
        <v>668500</v>
      </c>
      <c r="E26" s="10"/>
      <c r="F26" s="10"/>
      <c r="G26" s="10"/>
      <c r="H26" s="10"/>
      <c r="I26" s="10"/>
    </row>
    <row r="27" spans="2:9" ht="21" customHeight="1">
      <c r="B27" s="114" t="s">
        <v>331</v>
      </c>
      <c r="C27" s="324" t="s">
        <v>330</v>
      </c>
      <c r="D27" s="116">
        <v>336500</v>
      </c>
      <c r="E27" s="10"/>
      <c r="F27" s="10"/>
      <c r="G27" s="10"/>
      <c r="H27" s="10"/>
      <c r="I27" s="10"/>
    </row>
    <row r="28" spans="2:9" ht="21" customHeight="1" thickBot="1">
      <c r="B28" s="113" t="s">
        <v>7</v>
      </c>
      <c r="C28" s="114"/>
      <c r="D28" s="118">
        <f>SUM(D23:D27)</f>
        <v>1824000</v>
      </c>
      <c r="E28" s="10"/>
      <c r="F28" s="10"/>
      <c r="G28" s="10"/>
      <c r="H28" s="10"/>
      <c r="I28" s="10"/>
    </row>
    <row r="29" spans="2:9" ht="21" customHeight="1" thickTop="1">
      <c r="B29" s="113"/>
      <c r="C29" s="114"/>
      <c r="D29" s="207"/>
      <c r="E29" s="10"/>
      <c r="F29" s="10"/>
      <c r="G29" s="10"/>
      <c r="H29" s="10"/>
      <c r="I29" s="10"/>
    </row>
    <row r="30" spans="2:9" ht="21" customHeight="1">
      <c r="B30" s="113"/>
      <c r="C30" s="114"/>
      <c r="D30" s="207"/>
      <c r="E30" s="10"/>
      <c r="F30" s="10"/>
      <c r="G30" s="10"/>
      <c r="H30" s="10"/>
      <c r="I30" s="10"/>
    </row>
    <row r="31" spans="2:9" ht="21" customHeight="1">
      <c r="B31" s="113"/>
      <c r="C31" s="114"/>
      <c r="D31" s="207"/>
      <c r="E31" s="10"/>
      <c r="F31" s="10"/>
      <c r="G31" s="10"/>
      <c r="H31" s="10"/>
      <c r="I31" s="10"/>
    </row>
    <row r="32" spans="2:9" ht="21" customHeight="1">
      <c r="B32" s="113"/>
      <c r="C32" s="114"/>
      <c r="D32" s="207"/>
      <c r="E32" s="10"/>
      <c r="F32" s="10"/>
      <c r="G32" s="10"/>
      <c r="H32" s="10"/>
      <c r="I32" s="10"/>
    </row>
    <row r="33" spans="2:9" ht="21" customHeight="1">
      <c r="B33" s="113"/>
      <c r="C33" s="114"/>
      <c r="D33" s="207"/>
      <c r="E33" s="10"/>
      <c r="F33" s="10"/>
      <c r="G33" s="10"/>
      <c r="H33" s="10"/>
      <c r="I33" s="10"/>
    </row>
    <row r="34" spans="2:9" ht="21" customHeight="1">
      <c r="B34" s="113"/>
      <c r="C34" s="114"/>
      <c r="D34" s="207"/>
      <c r="E34" s="10"/>
      <c r="F34" s="10"/>
      <c r="G34" s="10"/>
      <c r="H34" s="10"/>
      <c r="I34" s="10"/>
    </row>
    <row r="35" spans="2:9" ht="21" customHeight="1">
      <c r="B35" s="113"/>
      <c r="C35" s="114"/>
      <c r="D35" s="207"/>
      <c r="E35" s="10"/>
      <c r="F35" s="10"/>
      <c r="G35" s="10"/>
      <c r="H35" s="10"/>
      <c r="I35" s="10"/>
    </row>
    <row r="36" spans="2:9" ht="21" customHeight="1">
      <c r="B36" s="325"/>
      <c r="C36" s="116"/>
      <c r="D36" s="116"/>
      <c r="E36" s="10"/>
      <c r="F36" s="10"/>
      <c r="G36" s="10"/>
      <c r="H36" s="10"/>
      <c r="I36" s="10"/>
    </row>
    <row r="37" spans="2:9" ht="21" customHeight="1">
      <c r="B37" s="326"/>
      <c r="C37" s="326"/>
      <c r="D37" s="116"/>
      <c r="E37" s="37"/>
      <c r="F37" s="37"/>
      <c r="G37" s="37"/>
      <c r="H37" s="10"/>
      <c r="I37" s="10"/>
    </row>
    <row r="38" spans="2:9" ht="15" customHeight="1">
      <c r="B38" s="326"/>
      <c r="C38" s="326"/>
      <c r="D38" s="116"/>
      <c r="E38" s="37"/>
      <c r="F38" s="37"/>
      <c r="G38" s="37"/>
      <c r="H38" s="10"/>
      <c r="I38" s="10"/>
    </row>
    <row r="39" spans="2:9" ht="15" customHeight="1">
      <c r="B39" s="326"/>
      <c r="C39" s="326"/>
      <c r="D39" s="116"/>
      <c r="E39" s="37"/>
      <c r="F39" s="37"/>
      <c r="G39" s="37"/>
      <c r="H39" s="10"/>
      <c r="I39" s="10"/>
    </row>
    <row r="40" spans="2:9" ht="15" customHeight="1">
      <c r="B40" s="326"/>
      <c r="C40" s="326"/>
      <c r="D40" s="116"/>
      <c r="E40" s="37"/>
      <c r="F40" s="37"/>
      <c r="G40" s="37"/>
      <c r="H40" s="10"/>
      <c r="I40" s="10"/>
    </row>
    <row r="41" spans="2:9" ht="15" customHeight="1">
      <c r="B41" s="326"/>
      <c r="C41" s="326"/>
      <c r="D41" s="116"/>
      <c r="E41" s="37"/>
      <c r="F41" s="37"/>
      <c r="G41" s="37"/>
      <c r="H41" s="10"/>
      <c r="I41" s="10"/>
    </row>
    <row r="42" spans="2:9" ht="21" customHeight="1">
      <c r="B42" s="119" t="s">
        <v>71</v>
      </c>
      <c r="C42" s="326"/>
      <c r="D42" s="116"/>
      <c r="E42" s="37"/>
      <c r="F42" s="37"/>
      <c r="G42" s="37"/>
      <c r="H42" s="10"/>
      <c r="I42" s="10"/>
    </row>
    <row r="43" spans="2:9" ht="9" customHeight="1">
      <c r="B43" s="119"/>
      <c r="C43" s="326"/>
      <c r="D43" s="116"/>
      <c r="E43" s="37"/>
      <c r="F43" s="37"/>
      <c r="G43" s="37"/>
      <c r="H43" s="10"/>
      <c r="I43" s="10"/>
    </row>
    <row r="44" spans="2:9" ht="21" customHeight="1">
      <c r="B44" s="327" t="s">
        <v>54</v>
      </c>
      <c r="C44" s="172"/>
      <c r="D44" s="328">
        <v>3015900</v>
      </c>
      <c r="E44" s="37"/>
      <c r="F44" s="37"/>
      <c r="G44" s="37"/>
      <c r="H44" s="10"/>
      <c r="I44" s="10"/>
    </row>
    <row r="45" spans="2:9" ht="21" customHeight="1">
      <c r="B45" s="327" t="s">
        <v>55</v>
      </c>
      <c r="C45" s="172"/>
      <c r="D45" s="328">
        <v>428000</v>
      </c>
      <c r="E45" s="37"/>
      <c r="F45" s="37"/>
      <c r="G45" s="37"/>
      <c r="H45" s="10"/>
      <c r="I45" s="10"/>
    </row>
    <row r="46" spans="2:9" ht="21" customHeight="1">
      <c r="B46" s="327" t="s">
        <v>57</v>
      </c>
      <c r="C46" s="172"/>
      <c r="D46" s="328">
        <v>390000</v>
      </c>
      <c r="E46" s="37"/>
      <c r="F46" s="37"/>
      <c r="G46" s="37"/>
      <c r="H46" s="10"/>
      <c r="I46" s="10"/>
    </row>
    <row r="47" spans="2:9" ht="21" customHeight="1">
      <c r="B47" s="327" t="s">
        <v>56</v>
      </c>
      <c r="C47" s="172"/>
      <c r="D47" s="328">
        <v>247870</v>
      </c>
      <c r="E47" s="37"/>
      <c r="F47" s="37"/>
      <c r="G47" s="37"/>
      <c r="H47" s="10"/>
      <c r="I47" s="10"/>
    </row>
    <row r="48" spans="2:9" ht="21" customHeight="1">
      <c r="B48" s="327" t="s">
        <v>58</v>
      </c>
      <c r="C48" s="172"/>
      <c r="D48" s="328">
        <v>423617</v>
      </c>
      <c r="E48" s="37"/>
      <c r="F48" s="37"/>
      <c r="G48" s="37"/>
      <c r="H48" s="10"/>
      <c r="I48" s="10"/>
    </row>
    <row r="49" spans="2:9" ht="21" customHeight="1">
      <c r="B49" s="327" t="s">
        <v>59</v>
      </c>
      <c r="C49" s="172"/>
      <c r="D49" s="328">
        <v>19950</v>
      </c>
      <c r="E49" s="37"/>
      <c r="F49" s="37"/>
      <c r="G49" s="37"/>
      <c r="H49" s="10"/>
      <c r="I49" s="10"/>
    </row>
    <row r="50" spans="2:9" ht="21" customHeight="1">
      <c r="B50" s="327" t="s">
        <v>60</v>
      </c>
      <c r="C50" s="172"/>
      <c r="D50" s="328">
        <v>120000</v>
      </c>
      <c r="E50" s="37"/>
      <c r="F50" s="37"/>
      <c r="G50" s="37"/>
      <c r="H50" s="10"/>
      <c r="I50" s="10"/>
    </row>
    <row r="51" spans="2:9" ht="21" customHeight="1">
      <c r="B51" s="327" t="s">
        <v>263</v>
      </c>
      <c r="C51" s="172"/>
      <c r="D51" s="328">
        <v>13000</v>
      </c>
      <c r="E51" s="37"/>
      <c r="F51" s="37"/>
      <c r="G51" s="37"/>
      <c r="H51" s="10"/>
      <c r="I51" s="10"/>
    </row>
    <row r="52" spans="2:9" ht="21" customHeight="1">
      <c r="B52" s="327" t="s">
        <v>264</v>
      </c>
      <c r="C52" s="172"/>
      <c r="D52" s="328">
        <v>35000</v>
      </c>
      <c r="E52" s="37"/>
      <c r="F52" s="37"/>
      <c r="G52" s="37"/>
      <c r="H52" s="10"/>
      <c r="I52" s="10"/>
    </row>
    <row r="53" spans="2:9" ht="21" customHeight="1">
      <c r="B53" s="327" t="s">
        <v>265</v>
      </c>
      <c r="C53" s="172"/>
      <c r="D53" s="328">
        <v>107100</v>
      </c>
      <c r="E53" s="37"/>
      <c r="F53" s="37"/>
      <c r="G53" s="37"/>
      <c r="H53" s="10"/>
      <c r="I53" s="10"/>
    </row>
    <row r="54" spans="2:9" ht="21" customHeight="1">
      <c r="B54" s="327" t="s">
        <v>299</v>
      </c>
      <c r="C54" s="172"/>
      <c r="D54" s="328">
        <v>130000</v>
      </c>
      <c r="E54" s="37"/>
      <c r="F54" s="37"/>
      <c r="G54" s="37"/>
      <c r="H54" s="10"/>
      <c r="I54" s="10"/>
    </row>
    <row r="55" spans="2:9" ht="21" customHeight="1">
      <c r="B55" s="327" t="s">
        <v>266</v>
      </c>
      <c r="C55" s="172"/>
      <c r="D55" s="328">
        <v>1056000</v>
      </c>
      <c r="E55" s="37"/>
      <c r="F55" s="37"/>
      <c r="G55" s="37"/>
      <c r="H55" s="10"/>
      <c r="I55" s="10"/>
    </row>
    <row r="56" spans="2:9" ht="21" customHeight="1" thickBot="1">
      <c r="B56" s="113" t="s">
        <v>7</v>
      </c>
      <c r="C56" s="114"/>
      <c r="D56" s="118">
        <f>SUM(D44:D55)</f>
        <v>5986437</v>
      </c>
      <c r="E56" s="37"/>
      <c r="F56" s="37"/>
      <c r="G56" s="37"/>
      <c r="H56" s="10"/>
      <c r="I56" s="10"/>
    </row>
    <row r="57" spans="2:9" ht="21.75" thickTop="1">
      <c r="B57" s="136"/>
      <c r="C57" s="172"/>
      <c r="D57" s="116"/>
      <c r="E57" s="37"/>
      <c r="F57" s="37"/>
      <c r="G57" s="37"/>
      <c r="H57" s="10"/>
      <c r="I57" s="10"/>
    </row>
    <row r="58" spans="2:9" ht="21">
      <c r="B58" s="136"/>
      <c r="C58" s="172"/>
      <c r="D58" s="116"/>
      <c r="E58" s="37"/>
      <c r="F58" s="37"/>
      <c r="G58" s="37"/>
      <c r="H58" s="10"/>
      <c r="I58" s="10"/>
    </row>
    <row r="59" spans="2:9" ht="21">
      <c r="B59" s="136"/>
      <c r="C59" s="172"/>
      <c r="D59" s="116"/>
      <c r="E59" s="37"/>
      <c r="F59" s="37"/>
      <c r="G59" s="37"/>
      <c r="H59" s="10"/>
      <c r="I59" s="10"/>
    </row>
    <row r="60" spans="2:9" ht="21">
      <c r="B60" s="136"/>
      <c r="C60" s="172"/>
      <c r="D60" s="116"/>
      <c r="E60" s="37"/>
      <c r="F60" s="37"/>
      <c r="G60" s="37"/>
      <c r="H60" s="10"/>
      <c r="I60" s="10"/>
    </row>
    <row r="61" spans="2:7" ht="21">
      <c r="B61" s="329"/>
      <c r="C61" s="172"/>
      <c r="D61" s="172"/>
      <c r="E61" s="11"/>
      <c r="F61" s="11"/>
      <c r="G61" s="11"/>
    </row>
    <row r="62" spans="2:7" ht="21">
      <c r="B62" s="329"/>
      <c r="C62" s="172"/>
      <c r="D62" s="172"/>
      <c r="E62" s="11"/>
      <c r="F62" s="11"/>
      <c r="G62" s="11"/>
    </row>
    <row r="63" spans="2:4" ht="21">
      <c r="B63" s="169"/>
      <c r="C63" s="114"/>
      <c r="D63" s="114"/>
    </row>
    <row r="64" spans="2:4" ht="21">
      <c r="B64" s="114"/>
      <c r="C64" s="114"/>
      <c r="D64" s="115"/>
    </row>
    <row r="65" spans="2:4" ht="21">
      <c r="B65" s="119"/>
      <c r="C65" s="113"/>
      <c r="D65" s="113"/>
    </row>
    <row r="66" spans="2:4" ht="21">
      <c r="B66" s="119" t="s">
        <v>70</v>
      </c>
      <c r="C66" s="113"/>
      <c r="D66" s="113"/>
    </row>
    <row r="67" spans="2:4" ht="9" customHeight="1">
      <c r="B67" s="119"/>
      <c r="C67" s="113"/>
      <c r="D67" s="113"/>
    </row>
    <row r="68" spans="2:4" ht="21">
      <c r="B68" s="114" t="s">
        <v>53</v>
      </c>
      <c r="C68" s="324"/>
      <c r="D68" s="115">
        <v>5986437</v>
      </c>
    </row>
    <row r="69" spans="2:4" ht="21">
      <c r="B69" s="173"/>
      <c r="C69" s="329"/>
      <c r="D69" s="418"/>
    </row>
    <row r="70" spans="2:4" ht="21.75" thickBot="1">
      <c r="B70" s="113" t="s">
        <v>7</v>
      </c>
      <c r="C70" s="114"/>
      <c r="D70" s="118">
        <f>SUM(D68:D69)</f>
        <v>5986437</v>
      </c>
    </row>
    <row r="71" spans="2:4" ht="21.75" thickTop="1">
      <c r="B71" s="114"/>
      <c r="C71" s="114"/>
      <c r="D71" s="114"/>
    </row>
    <row r="72" spans="2:4" ht="23.25">
      <c r="B72" s="3"/>
      <c r="C72" s="3"/>
      <c r="D72" s="3"/>
    </row>
    <row r="73" spans="2:4" ht="23.25">
      <c r="B73" s="3"/>
      <c r="C73" s="3"/>
      <c r="D73" s="3"/>
    </row>
    <row r="74" spans="2:4" ht="23.25">
      <c r="B74" s="1"/>
      <c r="C74" s="1"/>
      <c r="D74" s="1"/>
    </row>
    <row r="75" spans="2:4" ht="23.25">
      <c r="B75" s="19"/>
      <c r="C75" s="3"/>
      <c r="D75" s="3"/>
    </row>
    <row r="76" spans="2:4" ht="23.25">
      <c r="B76" s="6"/>
      <c r="C76" s="3"/>
      <c r="D76" s="4"/>
    </row>
    <row r="77" spans="2:4" ht="23.25">
      <c r="B77" s="3"/>
      <c r="C77" s="3"/>
      <c r="D77" s="3"/>
    </row>
    <row r="78" spans="2:4" ht="23.25">
      <c r="B78" s="3"/>
      <c r="C78" s="3"/>
      <c r="D78" s="3"/>
    </row>
    <row r="79" spans="2:4" ht="23.25">
      <c r="B79" s="3"/>
      <c r="C79" s="3"/>
      <c r="D79" s="3"/>
    </row>
    <row r="80" spans="2:4" ht="23.25">
      <c r="B80" s="3"/>
      <c r="C80" s="3"/>
      <c r="D80" s="3"/>
    </row>
    <row r="81" spans="2:4" ht="23.25">
      <c r="B81" s="3"/>
      <c r="C81" s="3"/>
      <c r="D81" s="3"/>
    </row>
    <row r="82" spans="2:4" ht="23.25">
      <c r="B82" s="3"/>
      <c r="C82" s="3"/>
      <c r="D82" s="3"/>
    </row>
    <row r="83" spans="2:4" ht="23.25">
      <c r="B83" s="3"/>
      <c r="C83" s="3"/>
      <c r="D83" s="3"/>
    </row>
    <row r="84" spans="2:4" ht="23.25">
      <c r="B84" s="3"/>
      <c r="C84" s="3"/>
      <c r="D84" s="3"/>
    </row>
    <row r="85" spans="2:4" ht="23.25">
      <c r="B85" s="3"/>
      <c r="C85" s="3"/>
      <c r="D85" s="3"/>
    </row>
    <row r="86" spans="2:5" ht="23.25">
      <c r="B86" s="2"/>
      <c r="C86" s="2"/>
      <c r="D86" s="2"/>
      <c r="E86" s="11"/>
    </row>
    <row r="87" spans="2:5" ht="23.25">
      <c r="B87" s="2"/>
      <c r="C87" s="2"/>
      <c r="D87" s="2"/>
      <c r="E87" s="11"/>
    </row>
    <row r="88" spans="2:5" ht="23.25">
      <c r="B88" s="17"/>
      <c r="C88" s="16"/>
      <c r="D88" s="16"/>
      <c r="E88" s="11"/>
    </row>
    <row r="89" spans="2:5" ht="23.25">
      <c r="B89" s="17"/>
      <c r="C89" s="16"/>
      <c r="D89" s="9"/>
      <c r="E89" s="11"/>
    </row>
    <row r="90" spans="2:5" ht="23.25">
      <c r="B90" s="16"/>
      <c r="C90" s="16"/>
      <c r="D90" s="9"/>
      <c r="E90" s="11"/>
    </row>
    <row r="91" spans="2:5" ht="23.25">
      <c r="B91" s="18"/>
      <c r="C91" s="16"/>
      <c r="D91" s="9"/>
      <c r="E91" s="11"/>
    </row>
    <row r="92" spans="2:5" ht="23.25">
      <c r="B92" s="16"/>
      <c r="C92" s="16"/>
      <c r="D92" s="16"/>
      <c r="E92" s="11"/>
    </row>
    <row r="93" spans="2:5" ht="12.75">
      <c r="B93" s="11"/>
      <c r="C93" s="11"/>
      <c r="D93" s="11"/>
      <c r="E93" s="11"/>
    </row>
    <row r="112" spans="2:4" ht="23.25">
      <c r="B112" s="1"/>
      <c r="C112" s="1"/>
      <c r="D112" s="1"/>
    </row>
    <row r="113" spans="2:4" ht="23.25">
      <c r="B113" s="1"/>
      <c r="C113" s="1"/>
      <c r="D113" s="1"/>
    </row>
    <row r="134" spans="2:4" ht="23.25">
      <c r="B134" s="1"/>
      <c r="C134" s="1"/>
      <c r="D134" s="1"/>
    </row>
    <row r="135" spans="2:4" ht="23.25">
      <c r="B135" s="1"/>
      <c r="C135" s="1"/>
      <c r="D135" s="1"/>
    </row>
    <row r="136" spans="2:4" ht="23.25">
      <c r="B136" s="6"/>
      <c r="C136" s="3"/>
      <c r="D136" s="3"/>
    </row>
    <row r="137" spans="2:4" ht="23.25">
      <c r="B137" s="6"/>
      <c r="C137" s="3"/>
      <c r="D137" s="4"/>
    </row>
    <row r="138" spans="2:4" ht="23.25">
      <c r="B138" s="3"/>
      <c r="C138" s="3"/>
      <c r="D138" s="4"/>
    </row>
    <row r="139" spans="2:4" ht="24" thickBot="1">
      <c r="B139" s="5"/>
      <c r="C139" s="3"/>
      <c r="D139" s="7"/>
    </row>
    <row r="140" spans="2:4" ht="24" thickTop="1">
      <c r="B140" s="3"/>
      <c r="C140" s="3"/>
      <c r="D140" s="3"/>
    </row>
  </sheetData>
  <sheetProtection/>
  <printOptions/>
  <pageMargins left="0.7874015748031497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3:J42"/>
  <sheetViews>
    <sheetView workbookViewId="0" topLeftCell="A25">
      <selection activeCell="A1" sqref="A1:G40"/>
    </sheetView>
  </sheetViews>
  <sheetFormatPr defaultColWidth="9.140625" defaultRowHeight="12.75"/>
  <cols>
    <col min="1" max="1" width="3.7109375" style="0" customWidth="1"/>
    <col min="2" max="2" width="19.7109375" style="0" customWidth="1"/>
    <col min="3" max="3" width="12.8515625" style="0" customWidth="1"/>
    <col min="4" max="4" width="3.57421875" style="0" customWidth="1"/>
    <col min="5" max="5" width="32.57421875" style="0" customWidth="1"/>
    <col min="6" max="6" width="12.7109375" style="0" customWidth="1"/>
    <col min="7" max="7" width="3.7109375" style="0" customWidth="1"/>
    <col min="8" max="8" width="17.421875" style="0" customWidth="1"/>
    <col min="9" max="9" width="15.28125" style="0" customWidth="1"/>
  </cols>
  <sheetData>
    <row r="3" spans="2:10" ht="21" customHeight="1">
      <c r="B3" s="442" t="s">
        <v>72</v>
      </c>
      <c r="C3" s="442"/>
      <c r="D3" s="442"/>
      <c r="E3" s="442"/>
      <c r="F3" s="442"/>
      <c r="G3" s="442"/>
      <c r="H3" s="299"/>
      <c r="I3" s="299"/>
      <c r="J3" s="286"/>
    </row>
    <row r="4" spans="2:10" ht="21" customHeight="1">
      <c r="B4" s="442" t="s">
        <v>110</v>
      </c>
      <c r="C4" s="442"/>
      <c r="D4" s="442"/>
      <c r="E4" s="442"/>
      <c r="F4" s="442"/>
      <c r="G4" s="442"/>
      <c r="H4" s="298"/>
      <c r="I4" s="298"/>
      <c r="J4" s="286"/>
    </row>
    <row r="5" spans="2:10" ht="21" customHeight="1">
      <c r="B5" s="442" t="s">
        <v>283</v>
      </c>
      <c r="C5" s="442"/>
      <c r="D5" s="442"/>
      <c r="E5" s="442"/>
      <c r="F5" s="442"/>
      <c r="G5" s="442"/>
      <c r="H5" s="298"/>
      <c r="I5" s="298"/>
      <c r="J5" s="286"/>
    </row>
    <row r="6" spans="2:10" ht="21" customHeight="1">
      <c r="B6" s="300" t="s">
        <v>237</v>
      </c>
      <c r="C6" s="301"/>
      <c r="D6" s="301"/>
      <c r="E6" s="301"/>
      <c r="F6" s="301"/>
      <c r="G6" s="296"/>
      <c r="H6" s="297"/>
      <c r="I6" s="297"/>
      <c r="J6" s="286"/>
    </row>
    <row r="7" spans="2:10" ht="7.5" customHeight="1">
      <c r="B7" s="301"/>
      <c r="C7" s="301"/>
      <c r="D7" s="301"/>
      <c r="E7" s="301"/>
      <c r="F7" s="301"/>
      <c r="G7" s="296"/>
      <c r="H7" s="297"/>
      <c r="I7" s="297"/>
      <c r="J7" s="286"/>
    </row>
    <row r="8" spans="2:10" ht="19.5">
      <c r="B8" s="445" t="s">
        <v>238</v>
      </c>
      <c r="C8" s="446" t="s">
        <v>239</v>
      </c>
      <c r="D8" s="447"/>
      <c r="E8" s="450" t="s">
        <v>240</v>
      </c>
      <c r="F8" s="451"/>
      <c r="G8" s="452"/>
      <c r="H8" s="286"/>
      <c r="I8" s="297"/>
      <c r="J8" s="288"/>
    </row>
    <row r="9" spans="2:10" ht="18.75">
      <c r="B9" s="445"/>
      <c r="C9" s="448"/>
      <c r="D9" s="449"/>
      <c r="E9" s="322" t="s">
        <v>241</v>
      </c>
      <c r="F9" s="448" t="s">
        <v>5</v>
      </c>
      <c r="G9" s="449"/>
      <c r="H9" s="291"/>
      <c r="I9" s="297"/>
      <c r="J9" s="286"/>
    </row>
    <row r="10" spans="2:10" ht="7.5" customHeight="1">
      <c r="B10" s="311"/>
      <c r="C10" s="312"/>
      <c r="D10" s="312"/>
      <c r="E10" s="312"/>
      <c r="F10" s="318"/>
      <c r="G10" s="316"/>
      <c r="H10" s="291"/>
      <c r="I10" s="297"/>
      <c r="J10" s="286"/>
    </row>
    <row r="11" spans="2:10" ht="19.5">
      <c r="B11" s="313" t="s">
        <v>242</v>
      </c>
      <c r="C11" s="314"/>
      <c r="D11" s="314"/>
      <c r="E11" s="314"/>
      <c r="F11" s="314"/>
      <c r="G11" s="316"/>
      <c r="H11" s="291"/>
      <c r="I11" s="290"/>
      <c r="J11" s="286"/>
    </row>
    <row r="12" spans="2:10" ht="21" customHeight="1">
      <c r="B12" s="315" t="s">
        <v>249</v>
      </c>
      <c r="C12" s="320">
        <v>1939000</v>
      </c>
      <c r="D12" s="319" t="s">
        <v>6</v>
      </c>
      <c r="E12" s="314"/>
      <c r="F12" s="314"/>
      <c r="G12" s="316"/>
      <c r="H12" s="291"/>
      <c r="I12" s="290"/>
      <c r="J12" s="286"/>
    </row>
    <row r="13" spans="2:10" ht="21" customHeight="1">
      <c r="B13" s="315" t="s">
        <v>250</v>
      </c>
      <c r="C13" s="320">
        <v>1074000</v>
      </c>
      <c r="D13" s="319" t="s">
        <v>6</v>
      </c>
      <c r="E13" s="314" t="s">
        <v>245</v>
      </c>
      <c r="F13" s="320">
        <v>796635</v>
      </c>
      <c r="G13" s="319" t="s">
        <v>6</v>
      </c>
      <c r="H13" s="291"/>
      <c r="I13" s="290"/>
      <c r="J13" s="286"/>
    </row>
    <row r="14" spans="2:10" ht="21" customHeight="1">
      <c r="B14" s="315" t="s">
        <v>251</v>
      </c>
      <c r="C14" s="320">
        <v>5310000</v>
      </c>
      <c r="D14" s="319" t="s">
        <v>6</v>
      </c>
      <c r="E14" s="314" t="s">
        <v>244</v>
      </c>
      <c r="F14" s="320">
        <v>1429192</v>
      </c>
      <c r="G14" s="319" t="s">
        <v>6</v>
      </c>
      <c r="H14" s="291"/>
      <c r="I14" s="290"/>
      <c r="J14" s="286"/>
    </row>
    <row r="15" spans="2:10" ht="21" customHeight="1">
      <c r="B15" s="315" t="s">
        <v>252</v>
      </c>
      <c r="C15" s="320">
        <v>1635700</v>
      </c>
      <c r="D15" s="319" t="s">
        <v>6</v>
      </c>
      <c r="E15" s="314" t="s">
        <v>246</v>
      </c>
      <c r="F15" s="320">
        <v>10969550</v>
      </c>
      <c r="G15" s="319" t="s">
        <v>6</v>
      </c>
      <c r="H15" s="291"/>
      <c r="I15" s="290"/>
      <c r="J15" s="286"/>
    </row>
    <row r="16" spans="2:10" ht="21" customHeight="1">
      <c r="B16" s="315" t="s">
        <v>253</v>
      </c>
      <c r="C16" s="320">
        <v>80000</v>
      </c>
      <c r="D16" s="319" t="s">
        <v>6</v>
      </c>
      <c r="E16" s="314" t="s">
        <v>247</v>
      </c>
      <c r="F16" s="320">
        <v>9600</v>
      </c>
      <c r="G16" s="319" t="s">
        <v>6</v>
      </c>
      <c r="H16" s="291"/>
      <c r="I16" s="290"/>
      <c r="J16" s="286"/>
    </row>
    <row r="17" spans="2:10" ht="21" customHeight="1">
      <c r="B17" s="315"/>
      <c r="C17" s="314"/>
      <c r="D17" s="314"/>
      <c r="E17" s="314"/>
      <c r="F17" s="314"/>
      <c r="G17" s="316"/>
      <c r="H17" s="291"/>
      <c r="I17" s="290"/>
      <c r="J17" s="286"/>
    </row>
    <row r="18" spans="2:10" ht="21" customHeight="1">
      <c r="B18" s="313" t="s">
        <v>243</v>
      </c>
      <c r="C18" s="314"/>
      <c r="D18" s="314"/>
      <c r="E18" s="314"/>
      <c r="F18" s="314"/>
      <c r="G18" s="316"/>
      <c r="H18" s="291"/>
      <c r="I18" s="290"/>
      <c r="J18" s="286"/>
    </row>
    <row r="19" spans="2:10" ht="21" customHeight="1">
      <c r="B19" s="313" t="s">
        <v>254</v>
      </c>
      <c r="C19" s="320">
        <v>87800</v>
      </c>
      <c r="D19" s="319" t="s">
        <v>6</v>
      </c>
      <c r="E19" s="314"/>
      <c r="F19" s="314"/>
      <c r="G19" s="316"/>
      <c r="H19" s="291"/>
      <c r="I19" s="290"/>
      <c r="J19" s="286"/>
    </row>
    <row r="20" spans="2:10" ht="21" customHeight="1">
      <c r="B20" s="315" t="s">
        <v>255</v>
      </c>
      <c r="C20" s="320">
        <v>2886277</v>
      </c>
      <c r="D20" s="319" t="s">
        <v>6</v>
      </c>
      <c r="E20" s="314"/>
      <c r="F20" s="314"/>
      <c r="G20" s="316"/>
      <c r="H20" s="291"/>
      <c r="I20" s="290"/>
      <c r="J20" s="286"/>
    </row>
    <row r="21" spans="2:10" ht="21" customHeight="1">
      <c r="B21" s="315" t="s">
        <v>256</v>
      </c>
      <c r="C21" s="320">
        <v>9700</v>
      </c>
      <c r="D21" s="319" t="s">
        <v>6</v>
      </c>
      <c r="E21" s="314"/>
      <c r="F21" s="314"/>
      <c r="G21" s="316"/>
      <c r="H21" s="291"/>
      <c r="I21" s="290"/>
      <c r="J21" s="286"/>
    </row>
    <row r="22" spans="2:10" ht="21" customHeight="1">
      <c r="B22" s="315" t="s">
        <v>257</v>
      </c>
      <c r="C22" s="320">
        <v>182500</v>
      </c>
      <c r="D22" s="319" t="s">
        <v>6</v>
      </c>
      <c r="E22" s="314"/>
      <c r="F22" s="314"/>
      <c r="G22" s="316"/>
      <c r="H22" s="291"/>
      <c r="I22" s="290"/>
      <c r="J22" s="286"/>
    </row>
    <row r="23" spans="2:10" ht="21" customHeight="1">
      <c r="B23" s="315"/>
      <c r="C23" s="314"/>
      <c r="D23" s="314"/>
      <c r="E23" s="314"/>
      <c r="F23" s="314"/>
      <c r="G23" s="316"/>
      <c r="H23" s="287"/>
      <c r="I23" s="290"/>
      <c r="J23" s="286"/>
    </row>
    <row r="24" spans="2:10" ht="19.5">
      <c r="B24" s="315"/>
      <c r="C24" s="314"/>
      <c r="D24" s="314"/>
      <c r="E24" s="314"/>
      <c r="F24" s="314"/>
      <c r="G24" s="316"/>
      <c r="H24" s="286"/>
      <c r="I24" s="290"/>
      <c r="J24" s="286"/>
    </row>
    <row r="25" spans="2:10" ht="19.5">
      <c r="B25" s="315"/>
      <c r="C25" s="314"/>
      <c r="D25" s="314"/>
      <c r="E25" s="314"/>
      <c r="F25" s="314"/>
      <c r="G25" s="316"/>
      <c r="H25" s="286"/>
      <c r="I25" s="290"/>
      <c r="J25" s="286"/>
    </row>
    <row r="26" spans="2:10" ht="19.5">
      <c r="B26" s="315"/>
      <c r="C26" s="314"/>
      <c r="D26" s="314"/>
      <c r="E26" s="314"/>
      <c r="F26" s="314"/>
      <c r="G26" s="316"/>
      <c r="H26" s="286"/>
      <c r="I26" s="290"/>
      <c r="J26" s="286"/>
    </row>
    <row r="27" spans="2:10" ht="19.5">
      <c r="B27" s="315"/>
      <c r="C27" s="314"/>
      <c r="D27" s="314"/>
      <c r="E27" s="314"/>
      <c r="F27" s="314"/>
      <c r="G27" s="316"/>
      <c r="H27" s="286"/>
      <c r="I27" s="290"/>
      <c r="J27" s="286"/>
    </row>
    <row r="28" spans="2:10" ht="19.5">
      <c r="B28" s="315"/>
      <c r="C28" s="314"/>
      <c r="D28" s="314"/>
      <c r="E28" s="314"/>
      <c r="F28" s="314"/>
      <c r="G28" s="316"/>
      <c r="H28" s="286"/>
      <c r="I28" s="290"/>
      <c r="J28" s="286"/>
    </row>
    <row r="29" spans="2:10" ht="19.5">
      <c r="B29" s="315"/>
      <c r="C29" s="314"/>
      <c r="D29" s="314"/>
      <c r="E29" s="314"/>
      <c r="F29" s="314"/>
      <c r="G29" s="316"/>
      <c r="H29" s="286"/>
      <c r="I29" s="290"/>
      <c r="J29" s="286"/>
    </row>
    <row r="30" spans="2:10" ht="19.5">
      <c r="B30" s="315"/>
      <c r="C30" s="310"/>
      <c r="D30" s="310"/>
      <c r="E30" s="314"/>
      <c r="F30" s="310"/>
      <c r="G30" s="317"/>
      <c r="H30" s="286"/>
      <c r="I30" s="290"/>
      <c r="J30" s="286"/>
    </row>
    <row r="31" spans="2:10" ht="21" customHeight="1">
      <c r="B31" s="406" t="s">
        <v>7</v>
      </c>
      <c r="C31" s="407">
        <f>SUM(C12:C30)</f>
        <v>13204977</v>
      </c>
      <c r="D31" s="408" t="s">
        <v>6</v>
      </c>
      <c r="E31" s="408"/>
      <c r="F31" s="407">
        <f>SUM(F12:F30)</f>
        <v>13204977</v>
      </c>
      <c r="G31" s="408" t="s">
        <v>6</v>
      </c>
      <c r="H31" s="286"/>
      <c r="I31" s="290"/>
      <c r="J31" s="286"/>
    </row>
    <row r="32" spans="2:10" ht="19.5">
      <c r="B32" s="302"/>
      <c r="C32" s="303"/>
      <c r="D32" s="303"/>
      <c r="E32" s="304"/>
      <c r="F32" s="303"/>
      <c r="G32" s="290"/>
      <c r="H32" s="286"/>
      <c r="I32" s="290"/>
      <c r="J32" s="286"/>
    </row>
    <row r="33" spans="2:10" ht="9.75" customHeight="1">
      <c r="B33" s="302"/>
      <c r="C33" s="303"/>
      <c r="D33" s="303"/>
      <c r="E33" s="304"/>
      <c r="F33" s="303"/>
      <c r="G33" s="289"/>
      <c r="H33" s="286"/>
      <c r="I33" s="290"/>
      <c r="J33" s="286"/>
    </row>
    <row r="34" spans="2:10" ht="21" customHeight="1">
      <c r="B34" s="305" t="s">
        <v>248</v>
      </c>
      <c r="C34" s="306"/>
      <c r="D34" s="306"/>
      <c r="E34" s="306"/>
      <c r="F34" s="306"/>
      <c r="G34" s="289"/>
      <c r="H34" s="286"/>
      <c r="I34" s="290"/>
      <c r="J34" s="286"/>
    </row>
    <row r="35" spans="2:10" ht="21" customHeight="1">
      <c r="B35" s="307" t="s">
        <v>281</v>
      </c>
      <c r="C35" s="308"/>
      <c r="D35" s="308"/>
      <c r="E35" s="309"/>
      <c r="F35" s="309"/>
      <c r="G35" s="290"/>
      <c r="H35" s="286"/>
      <c r="I35" s="292"/>
      <c r="J35" s="286"/>
    </row>
    <row r="36" spans="2:10" ht="21" customHeight="1">
      <c r="B36" s="321" t="s">
        <v>280</v>
      </c>
      <c r="C36" s="286"/>
      <c r="D36" s="286"/>
      <c r="E36" s="286"/>
      <c r="F36" s="286"/>
      <c r="G36" s="286"/>
      <c r="H36" s="286"/>
      <c r="I36" s="286"/>
      <c r="J36" s="286"/>
    </row>
    <row r="37" spans="2:10" ht="12.75">
      <c r="B37" s="444"/>
      <c r="C37" s="444"/>
      <c r="D37" s="444"/>
      <c r="E37" s="444"/>
      <c r="F37" s="444"/>
      <c r="G37" s="444"/>
      <c r="H37" s="444"/>
      <c r="I37" s="444"/>
      <c r="J37" s="444"/>
    </row>
    <row r="38" spans="2:10" ht="12.75">
      <c r="B38" s="444"/>
      <c r="C38" s="444"/>
      <c r="D38" s="444"/>
      <c r="E38" s="444"/>
      <c r="F38" s="444"/>
      <c r="G38" s="444"/>
      <c r="H38" s="444"/>
      <c r="I38" s="444"/>
      <c r="J38" s="444"/>
    </row>
    <row r="39" spans="2:10" ht="21">
      <c r="B39" s="443"/>
      <c r="C39" s="443"/>
      <c r="D39" s="443"/>
      <c r="E39" s="443"/>
      <c r="F39" s="443"/>
      <c r="G39" s="443"/>
      <c r="H39" s="444"/>
      <c r="I39" s="444"/>
      <c r="J39" s="444"/>
    </row>
    <row r="40" spans="2:10" ht="21">
      <c r="B40" s="443"/>
      <c r="C40" s="443"/>
      <c r="D40" s="443"/>
      <c r="E40" s="443"/>
      <c r="F40" s="443"/>
      <c r="G40" s="443"/>
      <c r="H40" s="444"/>
      <c r="I40" s="444"/>
      <c r="J40" s="444"/>
    </row>
    <row r="41" spans="2:10" ht="21">
      <c r="B41" s="293"/>
      <c r="C41" s="294"/>
      <c r="D41" s="294"/>
      <c r="E41" s="294"/>
      <c r="F41" s="294"/>
      <c r="G41" s="294"/>
      <c r="H41" s="294"/>
      <c r="I41" s="295"/>
      <c r="J41" s="295"/>
    </row>
    <row r="42" spans="2:10" ht="12.75">
      <c r="B42" s="11"/>
      <c r="C42" s="11"/>
      <c r="D42" s="11"/>
      <c r="E42" s="11"/>
      <c r="F42" s="11"/>
      <c r="G42" s="11"/>
      <c r="H42" s="11"/>
      <c r="I42" s="11"/>
      <c r="J42" s="11"/>
    </row>
  </sheetData>
  <sheetProtection/>
  <mergeCells count="13">
    <mergeCell ref="H37:J38"/>
    <mergeCell ref="B39:G39"/>
    <mergeCell ref="H39:J39"/>
    <mergeCell ref="B3:G3"/>
    <mergeCell ref="B4:G4"/>
    <mergeCell ref="B5:G5"/>
    <mergeCell ref="B40:G40"/>
    <mergeCell ref="H40:J40"/>
    <mergeCell ref="B8:B9"/>
    <mergeCell ref="C8:D9"/>
    <mergeCell ref="E8:G8"/>
    <mergeCell ref="F9:G9"/>
    <mergeCell ref="B37:G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2:I151"/>
  <sheetViews>
    <sheetView workbookViewId="0" topLeftCell="A6">
      <selection activeCell="A1" sqref="A1:D34"/>
    </sheetView>
  </sheetViews>
  <sheetFormatPr defaultColWidth="9.140625" defaultRowHeight="12.75"/>
  <cols>
    <col min="1" max="1" width="3.421875" style="0" customWidth="1"/>
    <col min="2" max="2" width="41.140625" style="0" customWidth="1"/>
    <col min="3" max="3" width="31.421875" style="0" customWidth="1"/>
    <col min="4" max="4" width="16.421875" style="0" customWidth="1"/>
    <col min="5" max="5" width="10.7109375" style="0" customWidth="1"/>
    <col min="10" max="10" width="5.140625" style="0" customWidth="1"/>
  </cols>
  <sheetData>
    <row r="2" spans="2:4" ht="24" customHeight="1">
      <c r="B2" s="437" t="s">
        <v>72</v>
      </c>
      <c r="C2" s="437"/>
      <c r="D2" s="437"/>
    </row>
    <row r="3" spans="2:4" ht="24" customHeight="1">
      <c r="B3" s="437" t="s">
        <v>110</v>
      </c>
      <c r="C3" s="437"/>
      <c r="D3" s="437"/>
    </row>
    <row r="4" spans="2:4" ht="24" customHeight="1">
      <c r="B4" s="437" t="s">
        <v>282</v>
      </c>
      <c r="C4" s="437"/>
      <c r="D4" s="437"/>
    </row>
    <row r="5" spans="2:4" ht="15.75" customHeight="1">
      <c r="B5" s="127"/>
      <c r="C5" s="126"/>
      <c r="D5" s="126"/>
    </row>
    <row r="6" spans="2:4" ht="21" customHeight="1">
      <c r="B6" s="127"/>
      <c r="C6" s="126"/>
      <c r="D6" s="126"/>
    </row>
    <row r="7" spans="2:9" ht="24" customHeight="1">
      <c r="B7" s="119" t="s">
        <v>111</v>
      </c>
      <c r="C7" s="113"/>
      <c r="D7" s="113"/>
      <c r="E7" s="10"/>
      <c r="F7" s="10"/>
      <c r="G7" s="10"/>
      <c r="H7" s="10"/>
      <c r="I7" s="10"/>
    </row>
    <row r="8" spans="2:9" ht="16.5" customHeight="1">
      <c r="B8" s="119"/>
      <c r="C8" s="113"/>
      <c r="D8" s="113"/>
      <c r="E8" s="10"/>
      <c r="F8" s="10"/>
      <c r="G8" s="10"/>
      <c r="H8" s="10"/>
      <c r="I8" s="10"/>
    </row>
    <row r="9" spans="2:9" ht="24" customHeight="1">
      <c r="B9" s="114" t="s">
        <v>64</v>
      </c>
      <c r="C9" s="114"/>
      <c r="D9" s="114"/>
      <c r="E9" s="10"/>
      <c r="F9" s="10"/>
      <c r="G9" s="10"/>
      <c r="H9" s="10"/>
      <c r="I9" s="10"/>
    </row>
    <row r="10" spans="2:9" ht="24" customHeight="1">
      <c r="B10" s="114" t="s">
        <v>114</v>
      </c>
      <c r="C10" s="114"/>
      <c r="D10" s="115">
        <v>17217578.08</v>
      </c>
      <c r="E10" s="10"/>
      <c r="F10" s="10"/>
      <c r="G10" s="10"/>
      <c r="H10" s="10"/>
      <c r="I10" s="10"/>
    </row>
    <row r="11" spans="2:9" ht="24" customHeight="1">
      <c r="B11" s="114" t="s">
        <v>147</v>
      </c>
      <c r="C11" s="124"/>
      <c r="D11" s="115">
        <v>250479.97</v>
      </c>
      <c r="E11" s="10"/>
      <c r="F11" s="10"/>
      <c r="G11" s="10"/>
      <c r="H11" s="10"/>
      <c r="I11" s="10"/>
    </row>
    <row r="12" spans="2:9" ht="24" customHeight="1">
      <c r="B12" s="114" t="s">
        <v>112</v>
      </c>
      <c r="C12" s="114"/>
      <c r="D12" s="115">
        <v>716.26</v>
      </c>
      <c r="E12" s="10"/>
      <c r="F12" s="10"/>
      <c r="G12" s="10"/>
      <c r="H12" s="10"/>
      <c r="I12" s="10"/>
    </row>
    <row r="13" spans="2:9" ht="24" customHeight="1">
      <c r="B13" s="114" t="s">
        <v>113</v>
      </c>
      <c r="C13" s="114"/>
      <c r="D13" s="115">
        <v>293385.88</v>
      </c>
      <c r="E13" s="10"/>
      <c r="F13" s="10"/>
      <c r="G13" s="10"/>
      <c r="H13" s="10"/>
      <c r="I13" s="10"/>
    </row>
    <row r="14" spans="2:9" ht="24" customHeight="1">
      <c r="B14" s="114" t="s">
        <v>146</v>
      </c>
      <c r="C14" s="114"/>
      <c r="D14" s="115">
        <v>203507.17</v>
      </c>
      <c r="E14" s="10"/>
      <c r="F14" s="10"/>
      <c r="G14" s="10"/>
      <c r="H14" s="10"/>
      <c r="I14" s="10"/>
    </row>
    <row r="15" spans="2:9" ht="24" customHeight="1">
      <c r="B15" s="114" t="s">
        <v>148</v>
      </c>
      <c r="C15" s="114"/>
      <c r="D15" s="115">
        <v>1000000</v>
      </c>
      <c r="E15" s="10"/>
      <c r="F15" s="10"/>
      <c r="G15" s="10"/>
      <c r="H15" s="10"/>
      <c r="I15" s="10"/>
    </row>
    <row r="16" spans="2:9" ht="24" customHeight="1">
      <c r="B16" s="114" t="s">
        <v>276</v>
      </c>
      <c r="C16" s="114"/>
      <c r="D16" s="115">
        <v>1017500</v>
      </c>
      <c r="E16" s="10"/>
      <c r="F16" s="10"/>
      <c r="G16" s="10"/>
      <c r="H16" s="10"/>
      <c r="I16" s="10"/>
    </row>
    <row r="17" spans="2:9" ht="24" customHeight="1" thickBot="1">
      <c r="B17" s="113" t="s">
        <v>7</v>
      </c>
      <c r="C17" s="114"/>
      <c r="D17" s="118">
        <f>SUM(D9:D16)</f>
        <v>19983167.36</v>
      </c>
      <c r="E17" s="10"/>
      <c r="F17" s="10"/>
      <c r="G17" s="10"/>
      <c r="H17" s="10"/>
      <c r="I17" s="10"/>
    </row>
    <row r="18" spans="2:9" ht="19.5" customHeight="1" thickTop="1">
      <c r="B18" s="114"/>
      <c r="C18" s="114"/>
      <c r="D18" s="114"/>
      <c r="E18" s="10"/>
      <c r="F18" s="10"/>
      <c r="G18" s="10"/>
      <c r="H18" s="10"/>
      <c r="I18" s="10"/>
    </row>
    <row r="19" spans="2:9" ht="19.5" customHeight="1">
      <c r="B19" s="114"/>
      <c r="C19" s="114"/>
      <c r="D19" s="114"/>
      <c r="E19" s="10"/>
      <c r="F19" s="10"/>
      <c r="G19" s="10"/>
      <c r="H19" s="10"/>
      <c r="I19" s="10"/>
    </row>
    <row r="20" spans="2:9" ht="19.5" customHeight="1">
      <c r="B20" s="114"/>
      <c r="C20" s="114"/>
      <c r="D20" s="114"/>
      <c r="E20" s="10"/>
      <c r="F20" s="10"/>
      <c r="G20" s="10"/>
      <c r="H20" s="10"/>
      <c r="I20" s="10"/>
    </row>
    <row r="21" spans="2:9" ht="19.5" customHeight="1">
      <c r="B21" s="28"/>
      <c r="C21" s="28"/>
      <c r="D21" s="28"/>
      <c r="E21" s="10"/>
      <c r="F21" s="10"/>
      <c r="G21" s="10"/>
      <c r="H21" s="10"/>
      <c r="I21" s="10"/>
    </row>
    <row r="22" spans="2:9" ht="19.5" customHeight="1">
      <c r="B22" s="28"/>
      <c r="C22" s="28"/>
      <c r="D22" s="28"/>
      <c r="E22" s="10"/>
      <c r="F22" s="10"/>
      <c r="G22" s="10"/>
      <c r="H22" s="10"/>
      <c r="I22" s="10"/>
    </row>
    <row r="23" spans="2:9" ht="19.5" customHeight="1">
      <c r="B23" s="45"/>
      <c r="C23" s="30"/>
      <c r="D23" s="30"/>
      <c r="E23" s="10"/>
      <c r="F23" s="10"/>
      <c r="G23" s="10"/>
      <c r="H23" s="10"/>
      <c r="I23" s="10"/>
    </row>
    <row r="24" spans="2:9" ht="21" customHeight="1">
      <c r="B24" s="171" t="s">
        <v>143</v>
      </c>
      <c r="C24" s="116"/>
      <c r="D24" s="116"/>
      <c r="E24" s="10"/>
      <c r="F24" s="10"/>
      <c r="G24" s="10"/>
      <c r="H24" s="10"/>
      <c r="I24" s="10"/>
    </row>
    <row r="25" spans="2:9" ht="16.5" customHeight="1">
      <c r="B25" s="172"/>
      <c r="C25" s="116"/>
      <c r="D25" s="116"/>
      <c r="E25" s="10"/>
      <c r="F25" s="10"/>
      <c r="G25" s="10"/>
      <c r="H25" s="10"/>
      <c r="I25" s="10"/>
    </row>
    <row r="26" spans="2:9" ht="24" customHeight="1">
      <c r="B26" s="453" t="s">
        <v>145</v>
      </c>
      <c r="C26" s="453"/>
      <c r="D26" s="116">
        <v>22800</v>
      </c>
      <c r="E26" s="10"/>
      <c r="F26" s="10"/>
      <c r="G26" s="10"/>
      <c r="H26" s="10"/>
      <c r="I26" s="10"/>
    </row>
    <row r="27" spans="2:9" ht="24" customHeight="1">
      <c r="B27" s="453" t="s">
        <v>144</v>
      </c>
      <c r="C27" s="453"/>
      <c r="D27" s="116">
        <v>1140</v>
      </c>
      <c r="E27" s="10"/>
      <c r="F27" s="10"/>
      <c r="G27" s="10"/>
      <c r="H27" s="10"/>
      <c r="I27" s="10"/>
    </row>
    <row r="28" spans="2:9" ht="24" customHeight="1" thickBot="1">
      <c r="B28" s="113" t="s">
        <v>7</v>
      </c>
      <c r="C28" s="116"/>
      <c r="D28" s="118">
        <f>SUM(D22:D27)</f>
        <v>23940</v>
      </c>
      <c r="E28" s="10"/>
      <c r="F28" s="10"/>
      <c r="G28" s="10"/>
      <c r="H28" s="10"/>
      <c r="I28" s="10"/>
    </row>
    <row r="29" spans="2:9" ht="24" customHeight="1" thickTop="1">
      <c r="B29" s="453"/>
      <c r="C29" s="453"/>
      <c r="D29" s="116"/>
      <c r="E29" s="10"/>
      <c r="F29" s="10"/>
      <c r="G29" s="10"/>
      <c r="H29" s="10"/>
      <c r="I29" s="10"/>
    </row>
    <row r="30" spans="2:9" ht="24" customHeight="1">
      <c r="B30" s="453"/>
      <c r="C30" s="453"/>
      <c r="D30" s="116"/>
      <c r="E30" s="10"/>
      <c r="F30" s="10"/>
      <c r="G30" s="10"/>
      <c r="H30" s="10"/>
      <c r="I30" s="10"/>
    </row>
    <row r="31" spans="2:9" ht="24" customHeight="1">
      <c r="B31" s="113"/>
      <c r="C31" s="116"/>
      <c r="D31" s="207"/>
      <c r="E31" s="10"/>
      <c r="F31" s="10"/>
      <c r="G31" s="10"/>
      <c r="H31" s="10"/>
      <c r="I31" s="10"/>
    </row>
    <row r="32" spans="2:9" ht="21" customHeight="1">
      <c r="B32" s="34"/>
      <c r="C32" s="30"/>
      <c r="D32" s="30"/>
      <c r="E32" s="10"/>
      <c r="F32" s="10"/>
      <c r="G32" s="10"/>
      <c r="H32" s="10"/>
      <c r="I32" s="10"/>
    </row>
    <row r="33" spans="2:9" ht="21" customHeight="1">
      <c r="B33" s="35"/>
      <c r="C33" s="30"/>
      <c r="D33" s="30"/>
      <c r="E33" s="10"/>
      <c r="F33" s="10"/>
      <c r="G33" s="10"/>
      <c r="H33" s="10"/>
      <c r="I33" s="10"/>
    </row>
    <row r="34" spans="2:9" ht="21" customHeight="1">
      <c r="B34" s="36"/>
      <c r="C34" s="20"/>
      <c r="D34" s="20"/>
      <c r="E34" s="14"/>
      <c r="F34" s="14"/>
      <c r="G34" s="14"/>
      <c r="H34" s="14"/>
      <c r="I34" s="14"/>
    </row>
    <row r="35" spans="2:9" ht="21" customHeight="1">
      <c r="B35" s="36"/>
      <c r="C35" s="20"/>
      <c r="D35" s="20"/>
      <c r="E35" s="14"/>
      <c r="F35" s="14"/>
      <c r="G35" s="14"/>
      <c r="H35" s="14"/>
      <c r="I35" s="14"/>
    </row>
    <row r="36" spans="2:9" ht="21" customHeight="1">
      <c r="B36" s="36"/>
      <c r="C36" s="30"/>
      <c r="D36" s="30"/>
      <c r="E36" s="10"/>
      <c r="F36" s="10"/>
      <c r="G36" s="10"/>
      <c r="H36" s="10"/>
      <c r="I36" s="10"/>
    </row>
    <row r="37" spans="2:9" ht="21" customHeight="1">
      <c r="B37" s="34"/>
      <c r="C37" s="30"/>
      <c r="D37" s="30"/>
      <c r="E37" s="10"/>
      <c r="F37" s="10"/>
      <c r="G37" s="10"/>
      <c r="H37" s="10"/>
      <c r="I37" s="10"/>
    </row>
    <row r="38" spans="2:9" ht="21" customHeight="1">
      <c r="B38" s="34"/>
      <c r="C38" s="30"/>
      <c r="D38" s="30"/>
      <c r="E38" s="10"/>
      <c r="F38" s="10"/>
      <c r="G38" s="10"/>
      <c r="H38" s="10"/>
      <c r="I38" s="10"/>
    </row>
    <row r="39" spans="2:9" ht="21" customHeight="1">
      <c r="B39" s="34"/>
      <c r="C39" s="30"/>
      <c r="D39" s="30"/>
      <c r="E39" s="10"/>
      <c r="F39" s="10"/>
      <c r="G39" s="10"/>
      <c r="H39" s="10"/>
      <c r="I39" s="10"/>
    </row>
    <row r="40" spans="2:9" ht="21" customHeight="1">
      <c r="B40" s="34"/>
      <c r="C40" s="30"/>
      <c r="D40" s="30"/>
      <c r="E40" s="10"/>
      <c r="F40" s="10"/>
      <c r="G40" s="10"/>
      <c r="H40" s="10"/>
      <c r="I40" s="10"/>
    </row>
    <row r="41" spans="2:9" ht="21" customHeight="1">
      <c r="B41" s="8"/>
      <c r="C41" s="29"/>
      <c r="D41" s="30"/>
      <c r="E41" s="10"/>
      <c r="F41" s="10"/>
      <c r="G41" s="10"/>
      <c r="H41" s="10"/>
      <c r="I41" s="10"/>
    </row>
    <row r="42" spans="2:9" ht="21" customHeight="1">
      <c r="B42" s="2"/>
      <c r="C42" s="2"/>
      <c r="D42" s="2"/>
      <c r="E42" s="37"/>
      <c r="F42" s="37"/>
      <c r="G42" s="37"/>
      <c r="H42" s="10"/>
      <c r="I42" s="10"/>
    </row>
    <row r="43" spans="2:9" ht="21" customHeight="1">
      <c r="B43" s="2"/>
      <c r="C43" s="2"/>
      <c r="D43" s="2"/>
      <c r="E43" s="37"/>
      <c r="F43" s="37"/>
      <c r="G43" s="37"/>
      <c r="H43" s="10"/>
      <c r="I43" s="10"/>
    </row>
    <row r="44" spans="2:9" ht="21" customHeight="1">
      <c r="B44" s="45"/>
      <c r="C44" s="45"/>
      <c r="D44" s="30"/>
      <c r="E44" s="37"/>
      <c r="F44" s="37"/>
      <c r="G44" s="37"/>
      <c r="H44" s="10"/>
      <c r="I44" s="10"/>
    </row>
    <row r="45" spans="2:9" ht="21" customHeight="1">
      <c r="B45" s="45"/>
      <c r="C45" s="45"/>
      <c r="D45" s="45"/>
      <c r="E45" s="37"/>
      <c r="F45" s="37"/>
      <c r="G45" s="37"/>
      <c r="H45" s="10"/>
      <c r="I45" s="10"/>
    </row>
    <row r="46" spans="2:9" ht="21" customHeight="1">
      <c r="B46" s="47"/>
      <c r="C46" s="47"/>
      <c r="D46" s="30"/>
      <c r="E46" s="37"/>
      <c r="F46" s="37"/>
      <c r="G46" s="37"/>
      <c r="H46" s="10"/>
      <c r="I46" s="10"/>
    </row>
    <row r="47" spans="2:9" ht="21" customHeight="1">
      <c r="B47" s="47"/>
      <c r="C47" s="47"/>
      <c r="D47" s="30"/>
      <c r="E47" s="37"/>
      <c r="F47" s="37"/>
      <c r="G47" s="37"/>
      <c r="H47" s="10"/>
      <c r="I47" s="10"/>
    </row>
    <row r="48" spans="2:9" ht="21" customHeight="1">
      <c r="B48" s="47"/>
      <c r="C48" s="47"/>
      <c r="D48" s="30"/>
      <c r="E48" s="37"/>
      <c r="F48" s="37"/>
      <c r="G48" s="37"/>
      <c r="H48" s="10"/>
      <c r="I48" s="10"/>
    </row>
    <row r="49" spans="2:9" ht="21" customHeight="1">
      <c r="B49" s="47"/>
      <c r="C49" s="45"/>
      <c r="D49" s="30"/>
      <c r="E49" s="37"/>
      <c r="F49" s="37"/>
      <c r="G49" s="37"/>
      <c r="H49" s="10"/>
      <c r="I49" s="10"/>
    </row>
    <row r="50" spans="2:9" ht="21" customHeight="1">
      <c r="B50" s="45"/>
      <c r="C50" s="45"/>
      <c r="D50" s="30"/>
      <c r="E50" s="37"/>
      <c r="F50" s="37"/>
      <c r="G50" s="37"/>
      <c r="H50" s="10"/>
      <c r="I50" s="10"/>
    </row>
    <row r="51" spans="2:9" ht="21" customHeight="1">
      <c r="B51" s="45"/>
      <c r="C51" s="45"/>
      <c r="D51" s="30"/>
      <c r="E51" s="37"/>
      <c r="F51" s="37"/>
      <c r="G51" s="37"/>
      <c r="H51" s="10"/>
      <c r="I51" s="10"/>
    </row>
    <row r="52" spans="2:9" ht="21" customHeight="1">
      <c r="B52" s="45"/>
      <c r="C52" s="45"/>
      <c r="D52" s="30"/>
      <c r="E52" s="37"/>
      <c r="F52" s="37"/>
      <c r="G52" s="37"/>
      <c r="H52" s="10"/>
      <c r="I52" s="10"/>
    </row>
    <row r="53" spans="2:9" ht="21" customHeight="1">
      <c r="B53" s="45"/>
      <c r="C53" s="45"/>
      <c r="D53" s="30"/>
      <c r="E53" s="37"/>
      <c r="F53" s="37"/>
      <c r="G53" s="37"/>
      <c r="H53" s="10"/>
      <c r="I53" s="10"/>
    </row>
    <row r="54" spans="2:9" ht="21" customHeight="1">
      <c r="B54" s="45"/>
      <c r="C54" s="45"/>
      <c r="D54" s="30"/>
      <c r="E54" s="37"/>
      <c r="F54" s="37"/>
      <c r="G54" s="37"/>
      <c r="H54" s="10"/>
      <c r="I54" s="10"/>
    </row>
    <row r="55" spans="2:9" ht="21" customHeight="1">
      <c r="B55" s="45"/>
      <c r="C55" s="45"/>
      <c r="D55" s="30"/>
      <c r="E55" s="37"/>
      <c r="F55" s="37"/>
      <c r="G55" s="37"/>
      <c r="H55" s="10"/>
      <c r="I55" s="10"/>
    </row>
    <row r="56" spans="2:9" ht="21" customHeight="1">
      <c r="B56" s="45"/>
      <c r="C56" s="45"/>
      <c r="D56" s="30"/>
      <c r="E56" s="37"/>
      <c r="F56" s="37"/>
      <c r="G56" s="37"/>
      <c r="H56" s="10"/>
      <c r="I56" s="10"/>
    </row>
    <row r="57" spans="2:9" ht="21" customHeight="1">
      <c r="B57" s="18"/>
      <c r="C57" s="45"/>
      <c r="D57" s="30"/>
      <c r="E57" s="37"/>
      <c r="F57" s="37"/>
      <c r="G57" s="37"/>
      <c r="H57" s="10"/>
      <c r="I57" s="10"/>
    </row>
    <row r="58" spans="2:9" ht="21" customHeight="1">
      <c r="B58" s="45"/>
      <c r="C58" s="45"/>
      <c r="D58" s="45"/>
      <c r="E58" s="37"/>
      <c r="F58" s="37"/>
      <c r="G58" s="37"/>
      <c r="H58" s="10"/>
      <c r="I58" s="10"/>
    </row>
    <row r="59" spans="2:9" ht="21" customHeight="1">
      <c r="B59" s="45"/>
      <c r="C59" s="45"/>
      <c r="D59" s="45"/>
      <c r="E59" s="37"/>
      <c r="F59" s="37"/>
      <c r="G59" s="37"/>
      <c r="H59" s="10"/>
      <c r="I59" s="10"/>
    </row>
    <row r="60" spans="2:9" ht="21" customHeight="1">
      <c r="B60" s="45"/>
      <c r="C60" s="45"/>
      <c r="D60" s="45"/>
      <c r="E60" s="37"/>
      <c r="F60" s="37"/>
      <c r="G60" s="37"/>
      <c r="H60" s="10"/>
      <c r="I60" s="10"/>
    </row>
    <row r="61" spans="2:9" ht="21" customHeight="1">
      <c r="B61" s="2"/>
      <c r="C61" s="2"/>
      <c r="D61" s="2"/>
      <c r="E61" s="37"/>
      <c r="F61" s="37"/>
      <c r="G61" s="37"/>
      <c r="H61" s="10"/>
      <c r="I61" s="10"/>
    </row>
    <row r="62" spans="2:9" ht="21" customHeight="1">
      <c r="B62" s="48"/>
      <c r="C62" s="45"/>
      <c r="D62" s="45"/>
      <c r="E62" s="37"/>
      <c r="F62" s="37"/>
      <c r="G62" s="37"/>
      <c r="H62" s="10"/>
      <c r="I62" s="10"/>
    </row>
    <row r="63" spans="2:9" ht="21" customHeight="1">
      <c r="B63" s="45"/>
      <c r="C63" s="45"/>
      <c r="D63" s="30"/>
      <c r="E63" s="37"/>
      <c r="F63" s="37"/>
      <c r="G63" s="37"/>
      <c r="H63" s="10"/>
      <c r="I63" s="10"/>
    </row>
    <row r="64" spans="2:9" ht="21" customHeight="1">
      <c r="B64" s="45"/>
      <c r="C64" s="45"/>
      <c r="D64" s="30"/>
      <c r="E64" s="37"/>
      <c r="F64" s="37"/>
      <c r="G64" s="37"/>
      <c r="H64" s="10"/>
      <c r="I64" s="10"/>
    </row>
    <row r="65" spans="2:9" ht="21" customHeight="1">
      <c r="B65" s="45"/>
      <c r="C65" s="45"/>
      <c r="D65" s="30"/>
      <c r="E65" s="37"/>
      <c r="F65" s="37"/>
      <c r="G65" s="37"/>
      <c r="H65" s="10"/>
      <c r="I65" s="10"/>
    </row>
    <row r="66" spans="2:9" ht="21" customHeight="1">
      <c r="B66" s="45"/>
      <c r="C66" s="45"/>
      <c r="D66" s="30"/>
      <c r="E66" s="37"/>
      <c r="F66" s="37"/>
      <c r="G66" s="37"/>
      <c r="H66" s="10"/>
      <c r="I66" s="10"/>
    </row>
    <row r="67" spans="2:9" ht="21" customHeight="1">
      <c r="B67" s="45"/>
      <c r="C67" s="45"/>
      <c r="D67" s="30"/>
      <c r="E67" s="37"/>
      <c r="F67" s="37"/>
      <c r="G67" s="37"/>
      <c r="H67" s="10"/>
      <c r="I67" s="10"/>
    </row>
    <row r="68" spans="2:9" ht="21" customHeight="1">
      <c r="B68" s="45"/>
      <c r="C68" s="45"/>
      <c r="D68" s="30"/>
      <c r="E68" s="37"/>
      <c r="F68" s="37"/>
      <c r="G68" s="37"/>
      <c r="H68" s="10"/>
      <c r="I68" s="10"/>
    </row>
    <row r="69" spans="2:9" ht="21" customHeight="1">
      <c r="B69" s="45"/>
      <c r="C69" s="45"/>
      <c r="D69" s="30"/>
      <c r="E69" s="37"/>
      <c r="F69" s="37"/>
      <c r="G69" s="37"/>
      <c r="H69" s="10"/>
      <c r="I69" s="10"/>
    </row>
    <row r="70" spans="2:9" ht="21" customHeight="1">
      <c r="B70" s="49"/>
      <c r="C70" s="45"/>
      <c r="D70" s="30"/>
      <c r="E70" s="37"/>
      <c r="F70" s="37"/>
      <c r="G70" s="37"/>
      <c r="H70" s="10"/>
      <c r="I70" s="10"/>
    </row>
    <row r="71" spans="2:9" ht="21" customHeight="1">
      <c r="B71" s="49"/>
      <c r="C71" s="45"/>
      <c r="D71" s="30"/>
      <c r="E71" s="37"/>
      <c r="F71" s="37"/>
      <c r="G71" s="37"/>
      <c r="H71" s="10"/>
      <c r="I71" s="10"/>
    </row>
    <row r="72" spans="2:9" ht="23.25">
      <c r="B72" s="49"/>
      <c r="C72" s="45"/>
      <c r="D72" s="30"/>
      <c r="E72" s="37"/>
      <c r="F72" s="37"/>
      <c r="G72" s="37"/>
      <c r="H72" s="10"/>
      <c r="I72" s="10"/>
    </row>
    <row r="73" spans="2:7" ht="23.25">
      <c r="B73" s="2"/>
      <c r="C73" s="16"/>
      <c r="D73" s="16"/>
      <c r="E73" s="11"/>
      <c r="F73" s="11"/>
      <c r="G73" s="11"/>
    </row>
    <row r="74" spans="2:7" ht="23.25">
      <c r="B74" s="48"/>
      <c r="C74" s="16"/>
      <c r="D74" s="16"/>
      <c r="E74" s="11"/>
      <c r="F74" s="11"/>
      <c r="G74" s="11"/>
    </row>
    <row r="75" spans="2:4" ht="23.25">
      <c r="B75" s="19"/>
      <c r="C75" s="3"/>
      <c r="D75" s="3"/>
    </row>
    <row r="76" spans="2:4" ht="23.25">
      <c r="B76" s="6"/>
      <c r="C76" s="3"/>
      <c r="D76" s="4"/>
    </row>
    <row r="77" spans="2:4" ht="23.25">
      <c r="B77" s="3"/>
      <c r="C77" s="3"/>
      <c r="D77" s="4"/>
    </row>
    <row r="78" spans="2:4" ht="23.25">
      <c r="B78" s="5"/>
      <c r="C78" s="3"/>
      <c r="D78" s="9"/>
    </row>
    <row r="79" spans="2:4" ht="23.25">
      <c r="B79" s="3"/>
      <c r="C79" s="3"/>
      <c r="D79" s="3"/>
    </row>
    <row r="80" spans="2:4" ht="23.25">
      <c r="B80" s="3"/>
      <c r="C80" s="3"/>
      <c r="D80" s="3"/>
    </row>
    <row r="81" spans="2:4" ht="23.25">
      <c r="B81" s="3"/>
      <c r="C81" s="3"/>
      <c r="D81" s="3"/>
    </row>
    <row r="82" spans="2:4" ht="23.25">
      <c r="B82" s="3"/>
      <c r="C82" s="3"/>
      <c r="D82" s="3"/>
    </row>
    <row r="83" spans="2:4" ht="23.25">
      <c r="B83" s="3"/>
      <c r="C83" s="3"/>
      <c r="D83" s="3"/>
    </row>
    <row r="84" spans="2:4" ht="23.25">
      <c r="B84" s="3"/>
      <c r="C84" s="3"/>
      <c r="D84" s="3"/>
    </row>
    <row r="85" spans="2:4" ht="23.25">
      <c r="B85" s="1"/>
      <c r="C85" s="1"/>
      <c r="D85" s="1"/>
    </row>
    <row r="86" spans="2:4" ht="23.25">
      <c r="B86" s="19"/>
      <c r="C86" s="3"/>
      <c r="D86" s="3"/>
    </row>
    <row r="87" spans="2:4" ht="23.25">
      <c r="B87" s="6"/>
      <c r="C87" s="3"/>
      <c r="D87" s="4"/>
    </row>
    <row r="88" spans="2:4" ht="23.25">
      <c r="B88" s="3"/>
      <c r="C88" s="3"/>
      <c r="D88" s="3"/>
    </row>
    <row r="89" spans="2:4" ht="23.25">
      <c r="B89" s="3"/>
      <c r="C89" s="3"/>
      <c r="D89" s="3"/>
    </row>
    <row r="90" spans="2:4" ht="23.25">
      <c r="B90" s="3"/>
      <c r="C90" s="3"/>
      <c r="D90" s="3"/>
    </row>
    <row r="91" spans="2:4" ht="23.25">
      <c r="B91" s="3"/>
      <c r="C91" s="3"/>
      <c r="D91" s="3"/>
    </row>
    <row r="92" spans="2:4" ht="23.25">
      <c r="B92" s="3"/>
      <c r="C92" s="3"/>
      <c r="D92" s="3"/>
    </row>
    <row r="93" spans="2:4" ht="23.25">
      <c r="B93" s="3"/>
      <c r="C93" s="3"/>
      <c r="D93" s="3"/>
    </row>
    <row r="94" spans="2:4" ht="23.25">
      <c r="B94" s="3"/>
      <c r="C94" s="3"/>
      <c r="D94" s="3"/>
    </row>
    <row r="95" spans="2:4" ht="23.25">
      <c r="B95" s="3"/>
      <c r="C95" s="3"/>
      <c r="D95" s="3"/>
    </row>
    <row r="96" spans="2:4" ht="23.25">
      <c r="B96" s="3"/>
      <c r="C96" s="3"/>
      <c r="D96" s="3"/>
    </row>
    <row r="97" spans="2:5" ht="23.25">
      <c r="B97" s="2"/>
      <c r="C97" s="2"/>
      <c r="D97" s="2"/>
      <c r="E97" s="11"/>
    </row>
    <row r="98" spans="2:5" ht="23.25">
      <c r="B98" s="2"/>
      <c r="C98" s="2"/>
      <c r="D98" s="2"/>
      <c r="E98" s="11"/>
    </row>
    <row r="99" spans="2:5" ht="23.25">
      <c r="B99" s="17"/>
      <c r="C99" s="16"/>
      <c r="D99" s="16"/>
      <c r="E99" s="11"/>
    </row>
    <row r="100" spans="2:5" ht="23.25">
      <c r="B100" s="17"/>
      <c r="C100" s="16"/>
      <c r="D100" s="9"/>
      <c r="E100" s="11"/>
    </row>
    <row r="101" spans="2:5" ht="23.25">
      <c r="B101" s="16"/>
      <c r="C101" s="16"/>
      <c r="D101" s="9"/>
      <c r="E101" s="11"/>
    </row>
    <row r="102" spans="2:5" ht="23.25">
      <c r="B102" s="18"/>
      <c r="C102" s="16"/>
      <c r="D102" s="9"/>
      <c r="E102" s="11"/>
    </row>
    <row r="103" spans="2:5" ht="23.25">
      <c r="B103" s="16"/>
      <c r="C103" s="16"/>
      <c r="D103" s="16"/>
      <c r="E103" s="11"/>
    </row>
    <row r="104" spans="2:5" ht="12.75">
      <c r="B104" s="11"/>
      <c r="C104" s="11"/>
      <c r="D104" s="11"/>
      <c r="E104" s="11"/>
    </row>
    <row r="123" spans="2:4" ht="23.25">
      <c r="B123" s="1"/>
      <c r="C123" s="1"/>
      <c r="D123" s="1"/>
    </row>
    <row r="124" spans="2:4" ht="23.25">
      <c r="B124" s="1"/>
      <c r="C124" s="1"/>
      <c r="D124" s="1"/>
    </row>
    <row r="145" spans="2:4" ht="23.25">
      <c r="B145" s="1"/>
      <c r="C145" s="1"/>
      <c r="D145" s="1"/>
    </row>
    <row r="146" spans="2:4" ht="23.25">
      <c r="B146" s="1"/>
      <c r="C146" s="1"/>
      <c r="D146" s="1"/>
    </row>
    <row r="147" spans="2:4" ht="23.25">
      <c r="B147" s="6"/>
      <c r="C147" s="3"/>
      <c r="D147" s="3"/>
    </row>
    <row r="148" spans="2:4" ht="23.25">
      <c r="B148" s="6"/>
      <c r="C148" s="3"/>
      <c r="D148" s="4"/>
    </row>
    <row r="149" spans="2:4" ht="23.25">
      <c r="B149" s="3"/>
      <c r="C149" s="3"/>
      <c r="D149" s="4"/>
    </row>
    <row r="150" spans="2:4" ht="24" thickBot="1">
      <c r="B150" s="5"/>
      <c r="C150" s="3"/>
      <c r="D150" s="7"/>
    </row>
    <row r="151" spans="2:4" ht="24" thickTop="1">
      <c r="B151" s="3"/>
      <c r="C151" s="3"/>
      <c r="D151" s="3"/>
    </row>
  </sheetData>
  <sheetProtection/>
  <mergeCells count="7">
    <mergeCell ref="B29:C29"/>
    <mergeCell ref="B30:C30"/>
    <mergeCell ref="B2:D2"/>
    <mergeCell ref="B3:D3"/>
    <mergeCell ref="B4:D4"/>
    <mergeCell ref="B26:C26"/>
    <mergeCell ref="B27:C27"/>
  </mergeCells>
  <printOptions/>
  <pageMargins left="0.7874015748031497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J166"/>
  <sheetViews>
    <sheetView workbookViewId="0" topLeftCell="A31">
      <selection activeCell="A1" sqref="A1:E41"/>
    </sheetView>
  </sheetViews>
  <sheetFormatPr defaultColWidth="9.140625" defaultRowHeight="12.75"/>
  <cols>
    <col min="1" max="1" width="5.421875" style="0" customWidth="1"/>
    <col min="2" max="2" width="35.57421875" style="0" customWidth="1"/>
    <col min="3" max="3" width="14.8515625" style="0" customWidth="1"/>
    <col min="4" max="5" width="18.28125" style="0" customWidth="1"/>
    <col min="6" max="6" width="17.421875" style="0" customWidth="1"/>
    <col min="11" max="11" width="5.140625" style="0" customWidth="1"/>
  </cols>
  <sheetData>
    <row r="2" spans="2:5" ht="21" customHeight="1">
      <c r="B2" s="437" t="s">
        <v>72</v>
      </c>
      <c r="C2" s="437"/>
      <c r="D2" s="437"/>
      <c r="E2" s="437"/>
    </row>
    <row r="3" spans="2:5" ht="21" customHeight="1">
      <c r="B3" s="437" t="s">
        <v>110</v>
      </c>
      <c r="C3" s="437"/>
      <c r="D3" s="437"/>
      <c r="E3" s="437"/>
    </row>
    <row r="4" spans="2:5" ht="21" customHeight="1">
      <c r="B4" s="437" t="s">
        <v>282</v>
      </c>
      <c r="C4" s="437"/>
      <c r="D4" s="437"/>
      <c r="E4" s="437"/>
    </row>
    <row r="5" spans="2:5" ht="10.5" customHeight="1">
      <c r="B5" s="127"/>
      <c r="C5" s="126"/>
      <c r="D5" s="126"/>
      <c r="E5" s="126"/>
    </row>
    <row r="6" spans="1:10" ht="21" customHeight="1">
      <c r="A6" s="439" t="s">
        <v>142</v>
      </c>
      <c r="B6" s="439"/>
      <c r="C6" s="113"/>
      <c r="D6" s="113"/>
      <c r="E6" s="113"/>
      <c r="F6" s="10"/>
      <c r="G6" s="10"/>
      <c r="H6" s="10"/>
      <c r="I6" s="10"/>
      <c r="J6" s="10"/>
    </row>
    <row r="7" spans="2:10" ht="9.75" customHeight="1">
      <c r="B7" s="119"/>
      <c r="C7" s="113"/>
      <c r="D7" s="113"/>
      <c r="E7" s="113"/>
      <c r="F7" s="10"/>
      <c r="G7" s="10"/>
      <c r="H7" s="10"/>
      <c r="I7" s="10"/>
      <c r="J7" s="10"/>
    </row>
    <row r="8" spans="2:10" ht="19.5" customHeight="1">
      <c r="B8" s="131" t="s">
        <v>115</v>
      </c>
      <c r="C8" s="131" t="s">
        <v>116</v>
      </c>
      <c r="D8" s="132" t="s">
        <v>117</v>
      </c>
      <c r="E8" s="132" t="s">
        <v>5</v>
      </c>
      <c r="F8" s="10"/>
      <c r="G8" s="10"/>
      <c r="H8" s="10"/>
      <c r="I8" s="10"/>
      <c r="J8" s="10"/>
    </row>
    <row r="9" spans="2:10" ht="21" customHeight="1">
      <c r="B9" s="129" t="s">
        <v>47</v>
      </c>
      <c r="C9" s="181">
        <v>2553</v>
      </c>
      <c r="D9" s="174">
        <v>2</v>
      </c>
      <c r="E9" s="176">
        <v>375</v>
      </c>
      <c r="F9" s="10"/>
      <c r="G9" s="10"/>
      <c r="H9" s="10"/>
      <c r="I9" s="10"/>
      <c r="J9" s="10"/>
    </row>
    <row r="10" spans="2:10" ht="19.5" customHeight="1">
      <c r="B10" s="129"/>
      <c r="C10" s="181">
        <v>2554</v>
      </c>
      <c r="D10" s="174">
        <v>1</v>
      </c>
      <c r="E10" s="176">
        <v>200</v>
      </c>
      <c r="F10" s="10"/>
      <c r="G10" s="10"/>
      <c r="H10" s="10"/>
      <c r="I10" s="10"/>
      <c r="J10" s="10"/>
    </row>
    <row r="11" spans="2:10" ht="19.5" customHeight="1">
      <c r="B11" s="129"/>
      <c r="C11" s="181">
        <v>2555</v>
      </c>
      <c r="D11" s="174">
        <v>2</v>
      </c>
      <c r="E11" s="176">
        <v>1400</v>
      </c>
      <c r="F11" s="10"/>
      <c r="G11" s="10"/>
      <c r="H11" s="10"/>
      <c r="I11" s="10"/>
      <c r="J11" s="10"/>
    </row>
    <row r="12" spans="2:10" ht="19.5" customHeight="1">
      <c r="B12" s="129"/>
      <c r="C12" s="181">
        <v>2556</v>
      </c>
      <c r="D12" s="174">
        <v>2</v>
      </c>
      <c r="E12" s="176">
        <v>1400</v>
      </c>
      <c r="F12" s="10"/>
      <c r="G12" s="10"/>
      <c r="H12" s="10"/>
      <c r="I12" s="10"/>
      <c r="J12" s="10"/>
    </row>
    <row r="13" spans="2:10" ht="19.5" customHeight="1">
      <c r="B13" s="129"/>
      <c r="C13" s="181">
        <v>2557</v>
      </c>
      <c r="D13" s="174">
        <v>5</v>
      </c>
      <c r="E13" s="130">
        <v>5600</v>
      </c>
      <c r="F13" s="10"/>
      <c r="G13" s="10"/>
      <c r="H13" s="10"/>
      <c r="I13" s="10"/>
      <c r="J13" s="10"/>
    </row>
    <row r="14" spans="2:10" ht="19.5" customHeight="1">
      <c r="B14" s="129"/>
      <c r="C14" s="181">
        <v>2558</v>
      </c>
      <c r="D14" s="174">
        <v>16</v>
      </c>
      <c r="E14" s="130">
        <v>7976</v>
      </c>
      <c r="F14" s="10"/>
      <c r="G14" s="10"/>
      <c r="H14" s="10"/>
      <c r="I14" s="10"/>
      <c r="J14" s="10"/>
    </row>
    <row r="15" spans="2:10" ht="19.5" customHeight="1">
      <c r="B15" s="421"/>
      <c r="C15" s="420">
        <v>2559</v>
      </c>
      <c r="D15" s="174">
        <v>25</v>
      </c>
      <c r="E15" s="130">
        <v>12974</v>
      </c>
      <c r="F15" s="10"/>
      <c r="G15" s="10"/>
      <c r="H15" s="10"/>
      <c r="I15" s="10"/>
      <c r="J15" s="10"/>
    </row>
    <row r="16" spans="2:10" ht="19.5" customHeight="1">
      <c r="B16" s="135" t="s">
        <v>7</v>
      </c>
      <c r="C16" s="134"/>
      <c r="D16" s="175">
        <f>SUM(D5:D15)</f>
        <v>53</v>
      </c>
      <c r="E16" s="177">
        <f>SUM(E5:E15)</f>
        <v>29925</v>
      </c>
      <c r="F16" s="10"/>
      <c r="G16" s="10"/>
      <c r="H16" s="10"/>
      <c r="I16" s="10"/>
      <c r="J16" s="10"/>
    </row>
    <row r="17" spans="2:10" ht="21" customHeight="1">
      <c r="B17" s="129" t="s">
        <v>35</v>
      </c>
      <c r="C17" s="133"/>
      <c r="D17" s="130"/>
      <c r="E17" s="130"/>
      <c r="F17" s="10"/>
      <c r="G17" s="10"/>
      <c r="H17" s="10"/>
      <c r="I17" s="10"/>
      <c r="J17" s="10"/>
    </row>
    <row r="18" spans="2:10" ht="19.5" customHeight="1">
      <c r="B18" s="129"/>
      <c r="C18" s="181">
        <v>2545</v>
      </c>
      <c r="D18" s="174">
        <v>7</v>
      </c>
      <c r="E18" s="130">
        <v>209.4</v>
      </c>
      <c r="F18" s="10"/>
      <c r="G18" s="10"/>
      <c r="H18" s="10"/>
      <c r="I18" s="10"/>
      <c r="J18" s="10"/>
    </row>
    <row r="19" spans="2:10" ht="19.5" customHeight="1">
      <c r="B19" s="129"/>
      <c r="C19" s="181">
        <v>2546</v>
      </c>
      <c r="D19" s="174">
        <v>21</v>
      </c>
      <c r="E19" s="130">
        <v>638.5</v>
      </c>
      <c r="F19" s="10"/>
      <c r="G19" s="10"/>
      <c r="H19" s="10"/>
      <c r="I19" s="10"/>
      <c r="J19" s="10"/>
    </row>
    <row r="20" spans="2:10" ht="19.5" customHeight="1">
      <c r="B20" s="129"/>
      <c r="C20" s="181">
        <v>2547</v>
      </c>
      <c r="D20" s="174">
        <v>48</v>
      </c>
      <c r="E20" s="130">
        <v>1204.5</v>
      </c>
      <c r="F20" s="10"/>
      <c r="G20" s="10"/>
      <c r="H20" s="10"/>
      <c r="I20" s="10"/>
      <c r="J20" s="10"/>
    </row>
    <row r="21" spans="2:10" ht="19.5" customHeight="1">
      <c r="B21" s="129"/>
      <c r="C21" s="181">
        <v>2548</v>
      </c>
      <c r="D21" s="174">
        <v>102</v>
      </c>
      <c r="E21" s="130">
        <v>3290.5</v>
      </c>
      <c r="F21" s="13">
        <f>3339-3290.5</f>
        <v>48.5</v>
      </c>
      <c r="G21" s="10"/>
      <c r="H21" s="10"/>
      <c r="I21" s="10"/>
      <c r="J21" s="10"/>
    </row>
    <row r="22" spans="2:10" ht="19.5" customHeight="1">
      <c r="B22" s="129"/>
      <c r="C22" s="181">
        <v>2549</v>
      </c>
      <c r="D22" s="174">
        <v>80</v>
      </c>
      <c r="E22" s="130">
        <v>2593.2</v>
      </c>
      <c r="F22" s="422"/>
      <c r="G22" s="10"/>
      <c r="H22" s="10"/>
      <c r="I22" s="10"/>
      <c r="J22" s="10"/>
    </row>
    <row r="23" spans="2:10" ht="19.5" customHeight="1">
      <c r="B23" s="129"/>
      <c r="C23" s="181">
        <v>2550</v>
      </c>
      <c r="D23" s="174">
        <v>125</v>
      </c>
      <c r="E23" s="130">
        <v>3573.36</v>
      </c>
      <c r="F23" s="13">
        <f>3580.26-3573.36</f>
        <v>6.900000000000091</v>
      </c>
      <c r="G23" s="10"/>
      <c r="H23" s="10"/>
      <c r="I23" s="10"/>
      <c r="J23" s="10"/>
    </row>
    <row r="24" spans="2:10" ht="19.5" customHeight="1">
      <c r="B24" s="129"/>
      <c r="C24" s="181">
        <v>2551</v>
      </c>
      <c r="D24" s="174">
        <v>159</v>
      </c>
      <c r="E24" s="130">
        <v>4366.56</v>
      </c>
      <c r="F24" s="13">
        <f>4430.56-4366.56</f>
        <v>64</v>
      </c>
      <c r="G24" s="10"/>
      <c r="H24" s="10"/>
      <c r="I24" s="10"/>
      <c r="J24" s="10"/>
    </row>
    <row r="25" spans="2:10" ht="19.5" customHeight="1">
      <c r="B25" s="129"/>
      <c r="C25" s="181">
        <v>2552</v>
      </c>
      <c r="D25" s="174">
        <v>235</v>
      </c>
      <c r="E25" s="130">
        <v>6152.26</v>
      </c>
      <c r="F25" s="13">
        <f>6362.16-6152.26</f>
        <v>209.89999999999964</v>
      </c>
      <c r="G25" s="10"/>
      <c r="H25" s="10"/>
      <c r="I25" s="10"/>
      <c r="J25" s="10"/>
    </row>
    <row r="26" spans="2:10" ht="19.5" customHeight="1">
      <c r="B26" s="129"/>
      <c r="C26" s="181">
        <v>2553</v>
      </c>
      <c r="D26" s="174">
        <v>53</v>
      </c>
      <c r="E26" s="130">
        <v>1503.6</v>
      </c>
      <c r="F26" s="422"/>
      <c r="G26" s="10"/>
      <c r="H26" s="10"/>
      <c r="I26" s="10"/>
      <c r="J26" s="10"/>
    </row>
    <row r="27" spans="2:10" ht="19.5" customHeight="1">
      <c r="B27" s="129"/>
      <c r="C27" s="181">
        <v>2554</v>
      </c>
      <c r="D27" s="174">
        <v>94</v>
      </c>
      <c r="E27" s="130">
        <v>2382.7</v>
      </c>
      <c r="F27" s="13">
        <f>2520.6-2382.7</f>
        <v>137.9000000000001</v>
      </c>
      <c r="G27" s="10"/>
      <c r="H27" s="10"/>
      <c r="I27" s="10"/>
      <c r="J27" s="10"/>
    </row>
    <row r="28" spans="2:10" ht="19.5" customHeight="1">
      <c r="B28" s="129"/>
      <c r="C28" s="181">
        <v>2555</v>
      </c>
      <c r="D28" s="174">
        <v>127</v>
      </c>
      <c r="E28" s="130">
        <v>3563.29</v>
      </c>
      <c r="F28" s="13">
        <f>4108.39-3563.29</f>
        <v>545.1000000000004</v>
      </c>
      <c r="G28" s="10"/>
      <c r="H28" s="10"/>
      <c r="I28" s="10"/>
      <c r="J28" s="10"/>
    </row>
    <row r="29" spans="2:10" ht="19.5" customHeight="1">
      <c r="B29" s="129"/>
      <c r="C29" s="181">
        <v>2556</v>
      </c>
      <c r="D29" s="174">
        <v>195</v>
      </c>
      <c r="E29" s="130">
        <v>5245.28</v>
      </c>
      <c r="F29" s="13">
        <f>6587.38-5245.28</f>
        <v>1342.1000000000004</v>
      </c>
      <c r="G29" s="10"/>
      <c r="H29" s="10"/>
      <c r="I29" s="10"/>
      <c r="J29" s="10"/>
    </row>
    <row r="30" spans="2:10" ht="19.5" customHeight="1">
      <c r="B30" s="129"/>
      <c r="C30" s="181">
        <v>2557</v>
      </c>
      <c r="D30" s="174">
        <v>254</v>
      </c>
      <c r="E30" s="130">
        <v>7439.5</v>
      </c>
      <c r="F30" s="13">
        <f>9572.35-7439.5</f>
        <v>2132.8500000000004</v>
      </c>
      <c r="G30" s="10"/>
      <c r="H30" s="10"/>
      <c r="I30" s="10"/>
      <c r="J30" s="10"/>
    </row>
    <row r="31" spans="2:10" ht="19.5" customHeight="1">
      <c r="B31" s="129"/>
      <c r="C31" s="181">
        <v>2558</v>
      </c>
      <c r="D31" s="174">
        <v>309</v>
      </c>
      <c r="E31" s="130">
        <v>9451.2</v>
      </c>
      <c r="F31" s="13">
        <f>13432.16-9451.2</f>
        <v>3980.959999999999</v>
      </c>
      <c r="G31" s="10"/>
      <c r="H31" s="10"/>
      <c r="I31" s="10"/>
      <c r="J31" s="10"/>
    </row>
    <row r="32" spans="2:10" ht="19.5" customHeight="1">
      <c r="B32" s="421"/>
      <c r="C32" s="420">
        <v>2559</v>
      </c>
      <c r="D32" s="174">
        <v>487</v>
      </c>
      <c r="E32" s="130">
        <v>27085.67</v>
      </c>
      <c r="F32" s="13"/>
      <c r="G32" s="10"/>
      <c r="H32" s="10"/>
      <c r="I32" s="10"/>
      <c r="J32" s="10"/>
    </row>
    <row r="33" spans="2:10" ht="19.5" customHeight="1">
      <c r="B33" s="135" t="s">
        <v>7</v>
      </c>
      <c r="C33" s="134"/>
      <c r="D33" s="175">
        <f>SUM(D18:D32)</f>
        <v>2296</v>
      </c>
      <c r="E33" s="177">
        <f>SUM(E18:E32)</f>
        <v>78699.52</v>
      </c>
      <c r="F33" s="177">
        <f>SUM(F18:F32)</f>
        <v>8468.21</v>
      </c>
      <c r="G33" s="10"/>
      <c r="H33" s="10"/>
      <c r="I33" s="10"/>
      <c r="J33" s="10"/>
    </row>
    <row r="34" spans="2:10" ht="19.5" customHeight="1">
      <c r="B34" s="135" t="s">
        <v>28</v>
      </c>
      <c r="C34" s="134"/>
      <c r="D34" s="409">
        <f>D16+D33</f>
        <v>2349</v>
      </c>
      <c r="E34" s="410">
        <f>E16+E33</f>
        <v>108624.52</v>
      </c>
      <c r="F34" s="10"/>
      <c r="G34" s="10"/>
      <c r="H34" s="10"/>
      <c r="I34" s="10"/>
      <c r="J34" s="10"/>
    </row>
    <row r="35" spans="2:10" ht="12.75" customHeight="1">
      <c r="B35" s="114"/>
      <c r="C35" s="114"/>
      <c r="D35" s="114"/>
      <c r="E35" s="114"/>
      <c r="F35" s="10"/>
      <c r="G35" s="10"/>
      <c r="H35" s="10"/>
      <c r="I35" s="10"/>
      <c r="J35" s="10"/>
    </row>
    <row r="36" spans="2:10" ht="8.25" customHeight="1">
      <c r="B36" s="28"/>
      <c r="C36" s="28"/>
      <c r="D36" s="28"/>
      <c r="E36" s="28"/>
      <c r="F36" s="10"/>
      <c r="G36" s="10"/>
      <c r="H36" s="10"/>
      <c r="I36" s="10"/>
      <c r="J36" s="10"/>
    </row>
    <row r="37" spans="2:10" ht="15.75" customHeight="1">
      <c r="B37" s="45"/>
      <c r="C37" s="30"/>
      <c r="D37" s="30"/>
      <c r="E37" s="30"/>
      <c r="F37" s="10"/>
      <c r="G37" s="10"/>
      <c r="H37" s="10"/>
      <c r="I37" s="10"/>
      <c r="J37" s="10"/>
    </row>
    <row r="38" spans="1:10" ht="24" customHeight="1">
      <c r="A38" s="439" t="s">
        <v>149</v>
      </c>
      <c r="B38" s="439"/>
      <c r="C38" s="30"/>
      <c r="D38" s="30"/>
      <c r="E38" s="30"/>
      <c r="F38" s="10"/>
      <c r="G38" s="10"/>
      <c r="H38" s="10"/>
      <c r="I38" s="10"/>
      <c r="J38" s="10"/>
    </row>
    <row r="39" spans="2:10" ht="13.5" customHeight="1">
      <c r="B39" s="34"/>
      <c r="C39" s="30"/>
      <c r="D39" s="30"/>
      <c r="E39" s="30"/>
      <c r="F39" s="10"/>
      <c r="G39" s="10"/>
      <c r="H39" s="10"/>
      <c r="I39" s="10"/>
      <c r="J39" s="10"/>
    </row>
    <row r="40" spans="2:10" ht="24" customHeight="1">
      <c r="B40" s="173" t="s">
        <v>150</v>
      </c>
      <c r="C40" s="30"/>
      <c r="D40" s="116">
        <v>9666</v>
      </c>
      <c r="E40" s="30"/>
      <c r="F40" s="10"/>
      <c r="G40" s="10"/>
      <c r="H40" s="10"/>
      <c r="I40" s="10"/>
      <c r="J40" s="10"/>
    </row>
    <row r="41" spans="2:10" ht="21" customHeight="1" thickBot="1">
      <c r="B41" s="329" t="s">
        <v>7</v>
      </c>
      <c r="C41" s="30"/>
      <c r="D41" s="118">
        <f>D40</f>
        <v>9666</v>
      </c>
      <c r="E41" s="46"/>
      <c r="F41" s="10"/>
      <c r="G41" s="10"/>
      <c r="H41" s="10"/>
      <c r="I41" s="10"/>
      <c r="J41" s="10"/>
    </row>
    <row r="42" spans="2:10" ht="21" customHeight="1" thickTop="1">
      <c r="B42" s="18"/>
      <c r="C42" s="30"/>
      <c r="D42" s="30"/>
      <c r="E42" s="30"/>
      <c r="F42" s="10"/>
      <c r="G42" s="10"/>
      <c r="H42" s="10"/>
      <c r="I42" s="10"/>
      <c r="J42" s="10"/>
    </row>
    <row r="43" spans="2:10" ht="21" customHeight="1">
      <c r="B43" s="18"/>
      <c r="C43" s="30"/>
      <c r="D43" s="30"/>
      <c r="E43" s="30"/>
      <c r="F43" s="10"/>
      <c r="G43" s="10"/>
      <c r="H43" s="10"/>
      <c r="I43" s="10"/>
      <c r="J43" s="10"/>
    </row>
    <row r="44" spans="2:10" ht="21" customHeight="1">
      <c r="B44" s="34"/>
      <c r="C44" s="30"/>
      <c r="D44" s="30"/>
      <c r="E44" s="30"/>
      <c r="F44" s="10"/>
      <c r="G44" s="10"/>
      <c r="H44" s="10"/>
      <c r="I44" s="10"/>
      <c r="J44" s="10"/>
    </row>
    <row r="45" spans="2:10" ht="21" customHeight="1">
      <c r="B45" s="34"/>
      <c r="C45" s="30"/>
      <c r="D45" s="30"/>
      <c r="E45" s="30"/>
      <c r="F45" s="10"/>
      <c r="G45" s="10"/>
      <c r="H45" s="10"/>
      <c r="I45" s="10"/>
      <c r="J45" s="10"/>
    </row>
    <row r="46" spans="2:10" ht="21" customHeight="1">
      <c r="B46" s="35"/>
      <c r="C46" s="30"/>
      <c r="D46" s="30"/>
      <c r="E46" s="30"/>
      <c r="F46" s="10"/>
      <c r="G46" s="10"/>
      <c r="H46" s="10"/>
      <c r="I46" s="10"/>
      <c r="J46" s="10"/>
    </row>
    <row r="47" spans="2:10" ht="24" customHeight="1">
      <c r="B47" s="437"/>
      <c r="C47" s="437"/>
      <c r="D47" s="437"/>
      <c r="E47" s="437"/>
      <c r="F47" s="14"/>
      <c r="G47" s="14"/>
      <c r="H47" s="14"/>
      <c r="I47" s="14"/>
      <c r="J47" s="14"/>
    </row>
    <row r="48" spans="2:10" ht="24" customHeight="1">
      <c r="B48" s="437"/>
      <c r="C48" s="437"/>
      <c r="D48" s="437"/>
      <c r="E48" s="437"/>
      <c r="F48" s="14"/>
      <c r="G48" s="14"/>
      <c r="H48" s="14"/>
      <c r="I48" s="14"/>
      <c r="J48" s="14"/>
    </row>
    <row r="49" spans="2:10" ht="24" customHeight="1">
      <c r="B49" s="437"/>
      <c r="C49" s="437"/>
      <c r="D49" s="437"/>
      <c r="E49" s="437"/>
      <c r="F49" s="10"/>
      <c r="G49" s="10"/>
      <c r="H49" s="10"/>
      <c r="I49" s="10"/>
      <c r="J49" s="10"/>
    </row>
    <row r="50" spans="2:10" ht="15" customHeight="1">
      <c r="B50" s="99"/>
      <c r="C50" s="99"/>
      <c r="D50" s="99"/>
      <c r="E50" s="99"/>
      <c r="F50" s="10"/>
      <c r="G50" s="10"/>
      <c r="H50" s="10"/>
      <c r="I50" s="10"/>
      <c r="J50" s="10"/>
    </row>
    <row r="51" spans="2:10" ht="21" customHeight="1">
      <c r="B51" s="99"/>
      <c r="C51" s="99"/>
      <c r="D51" s="99"/>
      <c r="E51" s="99"/>
      <c r="F51" s="10"/>
      <c r="G51" s="10"/>
      <c r="H51" s="10"/>
      <c r="I51" s="10"/>
      <c r="J51" s="10"/>
    </row>
    <row r="52" spans="1:10" ht="24" customHeight="1">
      <c r="A52" s="439"/>
      <c r="B52" s="439"/>
      <c r="C52" s="30"/>
      <c r="D52" s="30"/>
      <c r="E52" s="30"/>
      <c r="F52" s="10"/>
      <c r="G52" s="10"/>
      <c r="H52" s="10"/>
      <c r="I52" s="10"/>
      <c r="J52" s="10"/>
    </row>
    <row r="53" spans="2:10" ht="11.25" customHeight="1">
      <c r="B53" s="34"/>
      <c r="C53" s="30"/>
      <c r="D53" s="30"/>
      <c r="E53" s="30"/>
      <c r="F53" s="10"/>
      <c r="G53" s="10"/>
      <c r="H53" s="10"/>
      <c r="I53" s="10"/>
      <c r="J53" s="10"/>
    </row>
    <row r="54" spans="2:10" ht="24" customHeight="1">
      <c r="B54" s="136"/>
      <c r="C54" s="30"/>
      <c r="D54" s="30"/>
      <c r="E54" s="30"/>
      <c r="F54" s="10"/>
      <c r="G54" s="10"/>
      <c r="H54" s="10"/>
      <c r="I54" s="10"/>
      <c r="J54" s="10"/>
    </row>
    <row r="55" spans="2:10" ht="21" customHeight="1">
      <c r="B55" s="34"/>
      <c r="C55" s="30"/>
      <c r="D55" s="30"/>
      <c r="E55" s="30"/>
      <c r="F55" s="10"/>
      <c r="G55" s="10"/>
      <c r="H55" s="10"/>
      <c r="I55" s="10"/>
      <c r="J55" s="10"/>
    </row>
    <row r="56" spans="2:10" ht="21" customHeight="1">
      <c r="B56" s="8"/>
      <c r="C56" s="29"/>
      <c r="D56" s="30"/>
      <c r="E56" s="30"/>
      <c r="F56" s="10"/>
      <c r="G56" s="10"/>
      <c r="H56" s="10"/>
      <c r="I56" s="10"/>
      <c r="J56" s="10"/>
    </row>
    <row r="57" spans="2:10" ht="21" customHeight="1">
      <c r="B57" s="2"/>
      <c r="C57" s="2"/>
      <c r="D57" s="2"/>
      <c r="E57" s="2"/>
      <c r="F57" s="37"/>
      <c r="G57" s="37"/>
      <c r="H57" s="37"/>
      <c r="I57" s="10"/>
      <c r="J57" s="10"/>
    </row>
    <row r="58" spans="2:10" ht="21" customHeight="1">
      <c r="B58" s="2"/>
      <c r="C58" s="2"/>
      <c r="D58" s="2"/>
      <c r="E58" s="2"/>
      <c r="F58" s="37"/>
      <c r="G58" s="37"/>
      <c r="H58" s="37"/>
      <c r="I58" s="10"/>
      <c r="J58" s="10"/>
    </row>
    <row r="59" spans="2:10" ht="21" customHeight="1">
      <c r="B59" s="45"/>
      <c r="C59" s="45"/>
      <c r="D59" s="30"/>
      <c r="E59" s="30"/>
      <c r="F59" s="37"/>
      <c r="G59" s="37"/>
      <c r="H59" s="37"/>
      <c r="I59" s="10"/>
      <c r="J59" s="10"/>
    </row>
    <row r="60" spans="2:10" ht="21" customHeight="1">
      <c r="B60" s="45"/>
      <c r="C60" s="45"/>
      <c r="D60" s="45"/>
      <c r="E60" s="45"/>
      <c r="F60" s="37"/>
      <c r="G60" s="37"/>
      <c r="H60" s="37"/>
      <c r="I60" s="10"/>
      <c r="J60" s="10"/>
    </row>
    <row r="61" spans="2:10" ht="21" customHeight="1">
      <c r="B61" s="47"/>
      <c r="C61" s="47"/>
      <c r="D61" s="30"/>
      <c r="E61" s="30"/>
      <c r="F61" s="37"/>
      <c r="G61" s="37"/>
      <c r="H61" s="37"/>
      <c r="I61" s="10"/>
      <c r="J61" s="10"/>
    </row>
    <row r="62" spans="2:10" ht="21" customHeight="1">
      <c r="B62" s="47"/>
      <c r="C62" s="47"/>
      <c r="D62" s="30"/>
      <c r="E62" s="30"/>
      <c r="F62" s="37"/>
      <c r="G62" s="37"/>
      <c r="H62" s="37"/>
      <c r="I62" s="10"/>
      <c r="J62" s="10"/>
    </row>
    <row r="63" spans="2:10" ht="21" customHeight="1">
      <c r="B63" s="47"/>
      <c r="C63" s="47"/>
      <c r="D63" s="30"/>
      <c r="E63" s="30"/>
      <c r="F63" s="37"/>
      <c r="G63" s="37"/>
      <c r="H63" s="37"/>
      <c r="I63" s="10"/>
      <c r="J63" s="10"/>
    </row>
    <row r="64" spans="2:10" ht="21" customHeight="1">
      <c r="B64" s="47"/>
      <c r="C64" s="45"/>
      <c r="D64" s="30"/>
      <c r="E64" s="30"/>
      <c r="F64" s="37"/>
      <c r="G64" s="37"/>
      <c r="H64" s="37"/>
      <c r="I64" s="10"/>
      <c r="J64" s="10"/>
    </row>
    <row r="65" spans="2:10" ht="21" customHeight="1">
      <c r="B65" s="45"/>
      <c r="C65" s="45"/>
      <c r="D65" s="30"/>
      <c r="E65" s="30"/>
      <c r="F65" s="37"/>
      <c r="G65" s="37"/>
      <c r="H65" s="37"/>
      <c r="I65" s="10"/>
      <c r="J65" s="10"/>
    </row>
    <row r="66" spans="2:10" ht="21" customHeight="1">
      <c r="B66" s="45"/>
      <c r="C66" s="45"/>
      <c r="D66" s="30"/>
      <c r="E66" s="30"/>
      <c r="F66" s="37"/>
      <c r="G66" s="37"/>
      <c r="H66" s="37"/>
      <c r="I66" s="10"/>
      <c r="J66" s="10"/>
    </row>
    <row r="67" spans="2:10" ht="21" customHeight="1">
      <c r="B67" s="45"/>
      <c r="C67" s="45"/>
      <c r="D67" s="30"/>
      <c r="E67" s="30"/>
      <c r="F67" s="37"/>
      <c r="G67" s="37"/>
      <c r="H67" s="37"/>
      <c r="I67" s="10"/>
      <c r="J67" s="10"/>
    </row>
    <row r="68" spans="2:10" ht="21" customHeight="1">
      <c r="B68" s="45"/>
      <c r="C68" s="45"/>
      <c r="D68" s="30"/>
      <c r="E68" s="30"/>
      <c r="F68" s="37"/>
      <c r="G68" s="37"/>
      <c r="H68" s="37"/>
      <c r="I68" s="10"/>
      <c r="J68" s="10"/>
    </row>
    <row r="69" spans="2:10" ht="21" customHeight="1">
      <c r="B69" s="45"/>
      <c r="C69" s="45"/>
      <c r="D69" s="30"/>
      <c r="E69" s="30"/>
      <c r="F69" s="37"/>
      <c r="G69" s="37"/>
      <c r="H69" s="37"/>
      <c r="I69" s="10"/>
      <c r="J69" s="10"/>
    </row>
    <row r="70" spans="2:10" ht="21" customHeight="1">
      <c r="B70" s="45"/>
      <c r="C70" s="45"/>
      <c r="D70" s="30"/>
      <c r="E70" s="30"/>
      <c r="F70" s="37"/>
      <c r="G70" s="37"/>
      <c r="H70" s="37"/>
      <c r="I70" s="10"/>
      <c r="J70" s="10"/>
    </row>
    <row r="71" spans="2:10" ht="21" customHeight="1">
      <c r="B71" s="45"/>
      <c r="C71" s="45"/>
      <c r="D71" s="30"/>
      <c r="E71" s="30"/>
      <c r="F71" s="37"/>
      <c r="G71" s="37"/>
      <c r="H71" s="37"/>
      <c r="I71" s="10"/>
      <c r="J71" s="10"/>
    </row>
    <row r="72" spans="2:10" ht="21" customHeight="1">
      <c r="B72" s="18"/>
      <c r="C72" s="45"/>
      <c r="D72" s="30"/>
      <c r="E72" s="30"/>
      <c r="F72" s="37"/>
      <c r="G72" s="37"/>
      <c r="H72" s="37"/>
      <c r="I72" s="10"/>
      <c r="J72" s="10"/>
    </row>
    <row r="73" spans="2:10" ht="21" customHeight="1">
      <c r="B73" s="45"/>
      <c r="C73" s="45"/>
      <c r="D73" s="45"/>
      <c r="E73" s="45"/>
      <c r="F73" s="37"/>
      <c r="G73" s="37"/>
      <c r="H73" s="37"/>
      <c r="I73" s="10"/>
      <c r="J73" s="10"/>
    </row>
    <row r="74" spans="2:10" ht="21" customHeight="1">
      <c r="B74" s="45"/>
      <c r="C74" s="45"/>
      <c r="D74" s="45"/>
      <c r="E74" s="45"/>
      <c r="F74" s="37"/>
      <c r="G74" s="37"/>
      <c r="H74" s="37"/>
      <c r="I74" s="10"/>
      <c r="J74" s="10"/>
    </row>
    <row r="75" spans="2:10" ht="21" customHeight="1">
      <c r="B75" s="45"/>
      <c r="C75" s="45"/>
      <c r="D75" s="45"/>
      <c r="E75" s="45"/>
      <c r="F75" s="37"/>
      <c r="G75" s="37"/>
      <c r="H75" s="37"/>
      <c r="I75" s="10"/>
      <c r="J75" s="10"/>
    </row>
    <row r="76" spans="2:10" ht="21" customHeight="1">
      <c r="B76" s="2"/>
      <c r="C76" s="2"/>
      <c r="D76" s="2"/>
      <c r="E76" s="2"/>
      <c r="F76" s="37"/>
      <c r="G76" s="37"/>
      <c r="H76" s="37"/>
      <c r="I76" s="10"/>
      <c r="J76" s="10"/>
    </row>
    <row r="77" spans="2:10" ht="21" customHeight="1">
      <c r="B77" s="48"/>
      <c r="C77" s="45"/>
      <c r="D77" s="45"/>
      <c r="E77" s="45"/>
      <c r="F77" s="37"/>
      <c r="G77" s="37"/>
      <c r="H77" s="37"/>
      <c r="I77" s="10"/>
      <c r="J77" s="10"/>
    </row>
    <row r="78" spans="2:10" ht="21" customHeight="1">
      <c r="B78" s="45"/>
      <c r="C78" s="45"/>
      <c r="D78" s="30"/>
      <c r="E78" s="30"/>
      <c r="F78" s="37"/>
      <c r="G78" s="37"/>
      <c r="H78" s="37"/>
      <c r="I78" s="10"/>
      <c r="J78" s="10"/>
    </row>
    <row r="79" spans="2:10" ht="21" customHeight="1">
      <c r="B79" s="45"/>
      <c r="C79" s="45"/>
      <c r="D79" s="30"/>
      <c r="E79" s="30"/>
      <c r="F79" s="37"/>
      <c r="G79" s="37"/>
      <c r="H79" s="37"/>
      <c r="I79" s="10"/>
      <c r="J79" s="10"/>
    </row>
    <row r="80" spans="2:10" ht="21" customHeight="1">
      <c r="B80" s="45"/>
      <c r="C80" s="45"/>
      <c r="D80" s="30"/>
      <c r="E80" s="30"/>
      <c r="F80" s="37"/>
      <c r="G80" s="37"/>
      <c r="H80" s="37"/>
      <c r="I80" s="10"/>
      <c r="J80" s="10"/>
    </row>
    <row r="81" spans="2:10" ht="21" customHeight="1">
      <c r="B81" s="45"/>
      <c r="C81" s="45"/>
      <c r="D81" s="30"/>
      <c r="E81" s="30"/>
      <c r="F81" s="37"/>
      <c r="G81" s="37"/>
      <c r="H81" s="37"/>
      <c r="I81" s="10"/>
      <c r="J81" s="10"/>
    </row>
    <row r="82" spans="2:10" ht="21" customHeight="1">
      <c r="B82" s="45"/>
      <c r="C82" s="45"/>
      <c r="D82" s="30"/>
      <c r="E82" s="30"/>
      <c r="F82" s="37"/>
      <c r="G82" s="37"/>
      <c r="H82" s="37"/>
      <c r="I82" s="10"/>
      <c r="J82" s="10"/>
    </row>
    <row r="83" spans="2:10" ht="21" customHeight="1">
      <c r="B83" s="45"/>
      <c r="C83" s="45"/>
      <c r="D83" s="30"/>
      <c r="E83" s="30"/>
      <c r="F83" s="37"/>
      <c r="G83" s="37"/>
      <c r="H83" s="37"/>
      <c r="I83" s="10"/>
      <c r="J83" s="10"/>
    </row>
    <row r="84" spans="2:10" ht="21" customHeight="1">
      <c r="B84" s="45"/>
      <c r="C84" s="45"/>
      <c r="D84" s="30"/>
      <c r="E84" s="30"/>
      <c r="F84" s="37"/>
      <c r="G84" s="37"/>
      <c r="H84" s="37"/>
      <c r="I84" s="10"/>
      <c r="J84" s="10"/>
    </row>
    <row r="85" spans="2:10" ht="21" customHeight="1">
      <c r="B85" s="49"/>
      <c r="C85" s="45"/>
      <c r="D85" s="30"/>
      <c r="E85" s="30"/>
      <c r="F85" s="37"/>
      <c r="G85" s="37"/>
      <c r="H85" s="37"/>
      <c r="I85" s="10"/>
      <c r="J85" s="10"/>
    </row>
    <row r="86" spans="2:10" ht="21" customHeight="1">
      <c r="B86" s="49"/>
      <c r="C86" s="45"/>
      <c r="D86" s="30"/>
      <c r="E86" s="30"/>
      <c r="F86" s="37"/>
      <c r="G86" s="37"/>
      <c r="H86" s="37"/>
      <c r="I86" s="10"/>
      <c r="J86" s="10"/>
    </row>
    <row r="87" spans="2:10" ht="23.25">
      <c r="B87" s="49"/>
      <c r="C87" s="45"/>
      <c r="D87" s="30"/>
      <c r="E87" s="30"/>
      <c r="F87" s="37"/>
      <c r="G87" s="37"/>
      <c r="H87" s="37"/>
      <c r="I87" s="10"/>
      <c r="J87" s="10"/>
    </row>
    <row r="88" spans="2:8" ht="23.25">
      <c r="B88" s="2"/>
      <c r="C88" s="16"/>
      <c r="D88" s="16"/>
      <c r="E88" s="16"/>
      <c r="F88" s="11"/>
      <c r="G88" s="11"/>
      <c r="H88" s="11"/>
    </row>
    <row r="89" spans="2:8" ht="23.25">
      <c r="B89" s="48"/>
      <c r="C89" s="16"/>
      <c r="D89" s="16"/>
      <c r="E89" s="16"/>
      <c r="F89" s="11"/>
      <c r="G89" s="11"/>
      <c r="H89" s="11"/>
    </row>
    <row r="90" spans="2:5" ht="23.25">
      <c r="B90" s="19"/>
      <c r="C90" s="3"/>
      <c r="D90" s="3"/>
      <c r="E90" s="3"/>
    </row>
    <row r="91" spans="2:5" ht="23.25">
      <c r="B91" s="6"/>
      <c r="C91" s="3"/>
      <c r="D91" s="4"/>
      <c r="E91" s="4"/>
    </row>
    <row r="92" spans="2:5" ht="23.25">
      <c r="B92" s="3"/>
      <c r="C92" s="3"/>
      <c r="D92" s="4"/>
      <c r="E92" s="4"/>
    </row>
    <row r="93" spans="2:5" ht="23.25">
      <c r="B93" s="5"/>
      <c r="C93" s="3"/>
      <c r="D93" s="9"/>
      <c r="E93" s="9"/>
    </row>
    <row r="94" spans="2:5" ht="23.25">
      <c r="B94" s="3"/>
      <c r="C94" s="3"/>
      <c r="D94" s="3"/>
      <c r="E94" s="3"/>
    </row>
    <row r="95" spans="2:5" ht="23.25">
      <c r="B95" s="3"/>
      <c r="C95" s="3"/>
      <c r="D95" s="3"/>
      <c r="E95" s="3"/>
    </row>
    <row r="96" spans="2:5" ht="23.25">
      <c r="B96" s="3"/>
      <c r="C96" s="3"/>
      <c r="D96" s="3"/>
      <c r="E96" s="3"/>
    </row>
    <row r="97" spans="2:5" ht="23.25">
      <c r="B97" s="3"/>
      <c r="C97" s="3"/>
      <c r="D97" s="3"/>
      <c r="E97" s="3"/>
    </row>
    <row r="98" spans="2:5" ht="23.25">
      <c r="B98" s="3"/>
      <c r="C98" s="3"/>
      <c r="D98" s="3"/>
      <c r="E98" s="3"/>
    </row>
    <row r="99" spans="2:5" ht="23.25">
      <c r="B99" s="3"/>
      <c r="C99" s="3"/>
      <c r="D99" s="3"/>
      <c r="E99" s="3"/>
    </row>
    <row r="100" spans="2:5" ht="23.25">
      <c r="B100" s="1"/>
      <c r="C100" s="1"/>
      <c r="D100" s="1"/>
      <c r="E100" s="1"/>
    </row>
    <row r="101" spans="2:5" ht="23.25">
      <c r="B101" s="19"/>
      <c r="C101" s="3"/>
      <c r="D101" s="3"/>
      <c r="E101" s="3"/>
    </row>
    <row r="102" spans="2:5" ht="23.25">
      <c r="B102" s="6"/>
      <c r="C102" s="3"/>
      <c r="D102" s="4"/>
      <c r="E102" s="4"/>
    </row>
    <row r="103" spans="2:5" ht="23.25">
      <c r="B103" s="3"/>
      <c r="C103" s="3"/>
      <c r="D103" s="3"/>
      <c r="E103" s="3"/>
    </row>
    <row r="104" spans="2:5" ht="23.25">
      <c r="B104" s="3"/>
      <c r="C104" s="3"/>
      <c r="D104" s="3"/>
      <c r="E104" s="3"/>
    </row>
    <row r="105" spans="2:5" ht="23.25">
      <c r="B105" s="3"/>
      <c r="C105" s="3"/>
      <c r="D105" s="3"/>
      <c r="E105" s="3"/>
    </row>
    <row r="106" spans="2:5" ht="23.25">
      <c r="B106" s="3"/>
      <c r="C106" s="3"/>
      <c r="D106" s="3"/>
      <c r="E106" s="3"/>
    </row>
    <row r="107" spans="2:5" ht="23.25">
      <c r="B107" s="3"/>
      <c r="C107" s="3"/>
      <c r="D107" s="3"/>
      <c r="E107" s="3"/>
    </row>
    <row r="108" spans="2:5" ht="23.25">
      <c r="B108" s="3"/>
      <c r="C108" s="3"/>
      <c r="D108" s="3"/>
      <c r="E108" s="3"/>
    </row>
    <row r="109" spans="2:5" ht="23.25">
      <c r="B109" s="3"/>
      <c r="C109" s="3"/>
      <c r="D109" s="3"/>
      <c r="E109" s="3"/>
    </row>
    <row r="110" spans="2:5" ht="23.25">
      <c r="B110" s="3"/>
      <c r="C110" s="3"/>
      <c r="D110" s="3"/>
      <c r="E110" s="3"/>
    </row>
    <row r="111" spans="2:5" ht="23.25">
      <c r="B111" s="3"/>
      <c r="C111" s="3"/>
      <c r="D111" s="3"/>
      <c r="E111" s="3"/>
    </row>
    <row r="112" spans="2:6" ht="23.25">
      <c r="B112" s="2"/>
      <c r="C112" s="2"/>
      <c r="D112" s="2"/>
      <c r="E112" s="2"/>
      <c r="F112" s="11"/>
    </row>
    <row r="113" spans="2:6" ht="23.25">
      <c r="B113" s="2"/>
      <c r="C113" s="2"/>
      <c r="D113" s="2"/>
      <c r="E113" s="2"/>
      <c r="F113" s="11"/>
    </row>
    <row r="114" spans="2:6" ht="23.25">
      <c r="B114" s="17"/>
      <c r="C114" s="16"/>
      <c r="D114" s="16"/>
      <c r="E114" s="16"/>
      <c r="F114" s="11"/>
    </row>
    <row r="115" spans="2:6" ht="23.25">
      <c r="B115" s="17"/>
      <c r="C115" s="16"/>
      <c r="D115" s="9"/>
      <c r="E115" s="9"/>
      <c r="F115" s="11"/>
    </row>
    <row r="116" spans="2:6" ht="23.25">
      <c r="B116" s="16"/>
      <c r="C116" s="16"/>
      <c r="D116" s="9"/>
      <c r="E116" s="9"/>
      <c r="F116" s="11"/>
    </row>
    <row r="117" spans="2:6" ht="23.25">
      <c r="B117" s="18"/>
      <c r="C117" s="16"/>
      <c r="D117" s="9"/>
      <c r="E117" s="9"/>
      <c r="F117" s="11"/>
    </row>
    <row r="118" spans="2:6" ht="23.25">
      <c r="B118" s="16"/>
      <c r="C118" s="16"/>
      <c r="D118" s="16"/>
      <c r="E118" s="16"/>
      <c r="F118" s="11"/>
    </row>
    <row r="119" spans="2:6" ht="12.75">
      <c r="B119" s="11"/>
      <c r="C119" s="11"/>
      <c r="D119" s="11"/>
      <c r="E119" s="11"/>
      <c r="F119" s="11"/>
    </row>
    <row r="138" spans="2:5" ht="23.25">
      <c r="B138" s="1"/>
      <c r="C138" s="1"/>
      <c r="D138" s="1"/>
      <c r="E138" s="1"/>
    </row>
    <row r="139" spans="2:5" ht="23.25">
      <c r="B139" s="1"/>
      <c r="C139" s="1"/>
      <c r="D139" s="1"/>
      <c r="E139" s="1"/>
    </row>
    <row r="160" spans="2:5" ht="23.25">
      <c r="B160" s="1"/>
      <c r="C160" s="1"/>
      <c r="D160" s="1"/>
      <c r="E160" s="1"/>
    </row>
    <row r="161" spans="2:5" ht="23.25">
      <c r="B161" s="1"/>
      <c r="C161" s="1"/>
      <c r="D161" s="1"/>
      <c r="E161" s="1"/>
    </row>
    <row r="162" spans="2:5" ht="23.25">
      <c r="B162" s="6"/>
      <c r="C162" s="3"/>
      <c r="D162" s="3"/>
      <c r="E162" s="3"/>
    </row>
    <row r="163" spans="2:5" ht="23.25">
      <c r="B163" s="6"/>
      <c r="C163" s="3"/>
      <c r="D163" s="4"/>
      <c r="E163" s="4"/>
    </row>
    <row r="164" spans="2:5" ht="23.25">
      <c r="B164" s="3"/>
      <c r="C164" s="3"/>
      <c r="D164" s="4"/>
      <c r="E164" s="4"/>
    </row>
    <row r="165" spans="2:5" ht="24" thickBot="1">
      <c r="B165" s="5"/>
      <c r="C165" s="3"/>
      <c r="D165" s="7"/>
      <c r="E165" s="9"/>
    </row>
    <row r="166" spans="2:5" ht="24" thickTop="1">
      <c r="B166" s="3"/>
      <c r="C166" s="3"/>
      <c r="D166" s="3"/>
      <c r="E166" s="3"/>
    </row>
  </sheetData>
  <sheetProtection/>
  <mergeCells count="9">
    <mergeCell ref="A52:B52"/>
    <mergeCell ref="A6:B6"/>
    <mergeCell ref="B47:E47"/>
    <mergeCell ref="B48:E48"/>
    <mergeCell ref="B49:E49"/>
    <mergeCell ref="B2:E2"/>
    <mergeCell ref="B3:E3"/>
    <mergeCell ref="B4:E4"/>
    <mergeCell ref="A38:B38"/>
  </mergeCells>
  <printOptions/>
  <pageMargins left="0.7874015748031497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1:K159"/>
  <sheetViews>
    <sheetView workbookViewId="0" topLeftCell="A13">
      <selection activeCell="A1" sqref="A1:H3"/>
    </sheetView>
  </sheetViews>
  <sheetFormatPr defaultColWidth="9.140625" defaultRowHeight="12.75"/>
  <cols>
    <col min="1" max="1" width="4.00390625" style="0" customWidth="1"/>
    <col min="2" max="2" width="19.00390625" style="0" customWidth="1"/>
    <col min="3" max="3" width="15.00390625" style="0" customWidth="1"/>
    <col min="4" max="4" width="16.00390625" style="0" customWidth="1"/>
    <col min="5" max="5" width="17.57421875" style="0" customWidth="1"/>
    <col min="6" max="6" width="24.7109375" style="0" customWidth="1"/>
    <col min="7" max="7" width="25.7109375" style="0" customWidth="1"/>
    <col min="8" max="8" width="14.8515625" style="0" customWidth="1"/>
    <col min="10" max="10" width="5.140625" style="0" customWidth="1"/>
  </cols>
  <sheetData>
    <row r="1" spans="2:11" ht="17.25" customHeight="1">
      <c r="B1" s="455" t="s">
        <v>72</v>
      </c>
      <c r="C1" s="455"/>
      <c r="D1" s="455"/>
      <c r="E1" s="455"/>
      <c r="F1" s="455"/>
      <c r="G1" s="455"/>
      <c r="H1" s="455"/>
      <c r="I1" s="185"/>
      <c r="J1" s="185"/>
      <c r="K1" s="185"/>
    </row>
    <row r="2" spans="2:11" ht="17.25" customHeight="1">
      <c r="B2" s="455" t="s">
        <v>110</v>
      </c>
      <c r="C2" s="455"/>
      <c r="D2" s="455"/>
      <c r="E2" s="455"/>
      <c r="F2" s="455"/>
      <c r="G2" s="455"/>
      <c r="H2" s="455"/>
      <c r="I2" s="185"/>
      <c r="J2" s="185"/>
      <c r="K2" s="185"/>
    </row>
    <row r="3" spans="2:11" ht="17.25" customHeight="1">
      <c r="B3" s="455" t="s">
        <v>283</v>
      </c>
      <c r="C3" s="455"/>
      <c r="D3" s="455"/>
      <c r="E3" s="455"/>
      <c r="F3" s="455"/>
      <c r="G3" s="455"/>
      <c r="H3" s="455"/>
      <c r="I3" s="185"/>
      <c r="J3" s="185"/>
      <c r="K3" s="185"/>
    </row>
    <row r="4" spans="2:11" ht="18" customHeight="1">
      <c r="B4" s="182" t="s">
        <v>197</v>
      </c>
      <c r="C4" s="182"/>
      <c r="D4" s="182"/>
      <c r="E4" s="182"/>
      <c r="F4" s="182"/>
      <c r="G4" s="182"/>
      <c r="H4" s="183"/>
      <c r="I4" s="22"/>
      <c r="J4" s="22"/>
      <c r="K4" s="22"/>
    </row>
    <row r="5" spans="2:11" ht="18" customHeight="1">
      <c r="B5" s="187" t="s">
        <v>122</v>
      </c>
      <c r="C5" s="187" t="s">
        <v>98</v>
      </c>
      <c r="D5" s="187" t="s">
        <v>152</v>
      </c>
      <c r="E5" s="187" t="s">
        <v>12</v>
      </c>
      <c r="F5" s="187" t="s">
        <v>61</v>
      </c>
      <c r="G5" s="187" t="s">
        <v>153</v>
      </c>
      <c r="H5" s="203" t="s">
        <v>5</v>
      </c>
      <c r="I5" s="22"/>
      <c r="J5" s="22"/>
      <c r="K5" s="22"/>
    </row>
    <row r="6" spans="2:11" ht="19.5" customHeight="1">
      <c r="B6" s="186" t="s">
        <v>156</v>
      </c>
      <c r="C6" s="423" t="s">
        <v>300</v>
      </c>
      <c r="D6" s="423" t="s">
        <v>158</v>
      </c>
      <c r="E6" s="423" t="s">
        <v>19</v>
      </c>
      <c r="F6" s="423" t="s">
        <v>301</v>
      </c>
      <c r="G6" s="187" t="s">
        <v>6</v>
      </c>
      <c r="H6" s="203">
        <v>9000</v>
      </c>
      <c r="I6" s="22"/>
      <c r="J6" s="22"/>
      <c r="K6" s="22"/>
    </row>
    <row r="7" spans="2:11" ht="30.75" customHeight="1">
      <c r="B7" s="186" t="s">
        <v>156</v>
      </c>
      <c r="C7" s="186" t="s">
        <v>86</v>
      </c>
      <c r="D7" s="189" t="s">
        <v>163</v>
      </c>
      <c r="E7" s="186" t="s">
        <v>20</v>
      </c>
      <c r="F7" s="186" t="s">
        <v>162</v>
      </c>
      <c r="G7" s="187" t="s">
        <v>6</v>
      </c>
      <c r="H7" s="188">
        <v>215001.6</v>
      </c>
      <c r="I7" s="22"/>
      <c r="J7" s="22"/>
      <c r="K7" s="22"/>
    </row>
    <row r="8" spans="2:11" ht="28.5" customHeight="1">
      <c r="B8" s="186" t="s">
        <v>156</v>
      </c>
      <c r="C8" s="186" t="s">
        <v>154</v>
      </c>
      <c r="D8" s="186" t="s">
        <v>155</v>
      </c>
      <c r="E8" s="186" t="s">
        <v>23</v>
      </c>
      <c r="F8" s="189" t="s">
        <v>164</v>
      </c>
      <c r="G8" s="419" t="s">
        <v>285</v>
      </c>
      <c r="H8" s="188">
        <v>668500</v>
      </c>
      <c r="I8" s="22"/>
      <c r="J8" s="22"/>
      <c r="K8" s="22"/>
    </row>
    <row r="9" spans="2:11" ht="30" customHeight="1">
      <c r="B9" s="186" t="s">
        <v>156</v>
      </c>
      <c r="C9" s="186" t="s">
        <v>154</v>
      </c>
      <c r="D9" s="186" t="s">
        <v>155</v>
      </c>
      <c r="E9" s="186" t="s">
        <v>23</v>
      </c>
      <c r="F9" s="189" t="s">
        <v>164</v>
      </c>
      <c r="G9" s="189" t="s">
        <v>286</v>
      </c>
      <c r="H9" s="188">
        <v>336500</v>
      </c>
      <c r="I9" s="22"/>
      <c r="J9" s="22"/>
      <c r="K9" s="22"/>
    </row>
    <row r="10" spans="2:11" ht="30.75" customHeight="1">
      <c r="B10" s="186" t="s">
        <v>156</v>
      </c>
      <c r="C10" s="186" t="s">
        <v>157</v>
      </c>
      <c r="D10" s="186" t="s">
        <v>158</v>
      </c>
      <c r="E10" s="186" t="s">
        <v>18</v>
      </c>
      <c r="F10" s="189" t="s">
        <v>159</v>
      </c>
      <c r="G10" s="187" t="s">
        <v>6</v>
      </c>
      <c r="H10" s="188">
        <v>176500</v>
      </c>
      <c r="I10" s="22"/>
      <c r="J10" s="22"/>
      <c r="K10" s="22"/>
    </row>
    <row r="11" spans="2:11" ht="30.75" customHeight="1">
      <c r="B11" s="186" t="s">
        <v>156</v>
      </c>
      <c r="C11" s="186" t="s">
        <v>157</v>
      </c>
      <c r="D11" s="186" t="s">
        <v>284</v>
      </c>
      <c r="E11" s="186" t="s">
        <v>18</v>
      </c>
      <c r="F11" s="189" t="s">
        <v>159</v>
      </c>
      <c r="G11" s="187" t="s">
        <v>6</v>
      </c>
      <c r="H11" s="188">
        <v>113000</v>
      </c>
      <c r="I11" s="22"/>
      <c r="J11" s="22"/>
      <c r="K11" s="22"/>
    </row>
    <row r="12" spans="2:11" ht="30.75" customHeight="1">
      <c r="B12" s="186" t="s">
        <v>156</v>
      </c>
      <c r="C12" s="186" t="s">
        <v>157</v>
      </c>
      <c r="D12" s="186" t="s">
        <v>160</v>
      </c>
      <c r="E12" s="186" t="s">
        <v>18</v>
      </c>
      <c r="F12" s="189" t="s">
        <v>159</v>
      </c>
      <c r="G12" s="187" t="s">
        <v>6</v>
      </c>
      <c r="H12" s="188">
        <v>200000</v>
      </c>
      <c r="I12" s="22"/>
      <c r="J12" s="22"/>
      <c r="K12" s="22"/>
    </row>
    <row r="13" spans="2:11" ht="30.75" customHeight="1">
      <c r="B13" s="186" t="s">
        <v>156</v>
      </c>
      <c r="C13" s="186" t="s">
        <v>154</v>
      </c>
      <c r="D13" s="189" t="s">
        <v>161</v>
      </c>
      <c r="E13" s="186" t="s">
        <v>18</v>
      </c>
      <c r="F13" s="189" t="s">
        <v>159</v>
      </c>
      <c r="G13" s="187" t="s">
        <v>6</v>
      </c>
      <c r="H13" s="188">
        <v>49500</v>
      </c>
      <c r="I13" s="22"/>
      <c r="J13" s="22"/>
      <c r="K13" s="22"/>
    </row>
    <row r="14" spans="2:11" ht="18.75" customHeight="1">
      <c r="B14" s="456" t="s">
        <v>165</v>
      </c>
      <c r="C14" s="199"/>
      <c r="D14" s="190"/>
      <c r="E14" s="199"/>
      <c r="F14" s="459" t="s">
        <v>166</v>
      </c>
      <c r="G14" s="196" t="s">
        <v>167</v>
      </c>
      <c r="H14" s="193">
        <v>18400</v>
      </c>
      <c r="I14" s="22"/>
      <c r="J14" s="22"/>
      <c r="K14" s="22"/>
    </row>
    <row r="15" spans="2:11" ht="17.25" customHeight="1">
      <c r="B15" s="457"/>
      <c r="C15" s="200"/>
      <c r="D15" s="192"/>
      <c r="E15" s="200"/>
      <c r="F15" s="460"/>
      <c r="G15" s="197" t="s">
        <v>168</v>
      </c>
      <c r="H15" s="195">
        <v>3200</v>
      </c>
      <c r="I15" s="22"/>
      <c r="J15" s="22"/>
      <c r="K15" s="22"/>
    </row>
    <row r="16" spans="2:11" ht="17.25" customHeight="1">
      <c r="B16" s="457"/>
      <c r="C16" s="200"/>
      <c r="D16" s="192"/>
      <c r="E16" s="200"/>
      <c r="F16" s="460"/>
      <c r="G16" s="197" t="s">
        <v>169</v>
      </c>
      <c r="H16" s="195">
        <v>27500</v>
      </c>
      <c r="I16" s="22"/>
      <c r="J16" s="22"/>
      <c r="K16" s="22"/>
    </row>
    <row r="17" spans="2:11" ht="18.75" customHeight="1">
      <c r="B17" s="457"/>
      <c r="C17" s="200"/>
      <c r="D17" s="192"/>
      <c r="E17" s="200"/>
      <c r="F17" s="460"/>
      <c r="G17" s="197" t="s">
        <v>287</v>
      </c>
      <c r="H17" s="195">
        <v>150</v>
      </c>
      <c r="I17" s="22"/>
      <c r="J17" s="22"/>
      <c r="K17" s="22"/>
    </row>
    <row r="18" spans="2:11" ht="30" customHeight="1">
      <c r="B18" s="457"/>
      <c r="C18" s="200"/>
      <c r="D18" s="192"/>
      <c r="E18" s="200"/>
      <c r="F18" s="460"/>
      <c r="G18" s="197" t="s">
        <v>288</v>
      </c>
      <c r="H18" s="195">
        <v>16819</v>
      </c>
      <c r="I18" s="22"/>
      <c r="J18" s="22"/>
      <c r="K18" s="22"/>
    </row>
    <row r="19" spans="2:11" ht="18" customHeight="1">
      <c r="B19" s="457"/>
      <c r="C19" s="200"/>
      <c r="D19" s="192"/>
      <c r="E19" s="200"/>
      <c r="F19" s="460"/>
      <c r="G19" s="197" t="s">
        <v>289</v>
      </c>
      <c r="H19" s="195">
        <v>452</v>
      </c>
      <c r="I19" s="22"/>
      <c r="J19" s="22"/>
      <c r="K19" s="22"/>
    </row>
    <row r="20" spans="2:11" ht="18.75" customHeight="1">
      <c r="B20" s="457"/>
      <c r="C20" s="200"/>
      <c r="D20" s="192"/>
      <c r="E20" s="200"/>
      <c r="F20" s="460"/>
      <c r="G20" s="197" t="s">
        <v>290</v>
      </c>
      <c r="H20" s="195">
        <v>81000</v>
      </c>
      <c r="I20" s="22"/>
      <c r="J20" s="22"/>
      <c r="K20" s="22"/>
    </row>
    <row r="21" spans="2:11" ht="18.75" customHeight="1">
      <c r="B21" s="457"/>
      <c r="C21" s="200"/>
      <c r="D21" s="192"/>
      <c r="E21" s="200"/>
      <c r="F21" s="460"/>
      <c r="G21" s="197" t="s">
        <v>291</v>
      </c>
      <c r="H21" s="195">
        <v>500</v>
      </c>
      <c r="I21" s="22"/>
      <c r="J21" s="22"/>
      <c r="K21" s="22"/>
    </row>
    <row r="22" spans="2:11" ht="30" customHeight="1">
      <c r="B22" s="458"/>
      <c r="C22" s="201"/>
      <c r="D22" s="191"/>
      <c r="E22" s="201"/>
      <c r="F22" s="461"/>
      <c r="G22" s="198" t="s">
        <v>170</v>
      </c>
      <c r="H22" s="194">
        <v>1000</v>
      </c>
      <c r="I22" s="22"/>
      <c r="J22" s="22"/>
      <c r="K22" s="22"/>
    </row>
    <row r="23" spans="2:11" ht="19.5" customHeight="1">
      <c r="B23" s="454" t="s">
        <v>7</v>
      </c>
      <c r="C23" s="454"/>
      <c r="D23" s="454"/>
      <c r="E23" s="454"/>
      <c r="F23" s="454"/>
      <c r="G23" s="454"/>
      <c r="H23" s="202">
        <f>SUM(H6:H22)</f>
        <v>1917022.6</v>
      </c>
      <c r="I23" s="22"/>
      <c r="J23" s="22"/>
      <c r="K23" s="22"/>
    </row>
    <row r="24" spans="2:11" ht="21" customHeight="1">
      <c r="B24" s="114"/>
      <c r="C24" s="172"/>
      <c r="D24" s="116"/>
      <c r="E24" s="184"/>
      <c r="F24" s="22"/>
      <c r="G24" s="22"/>
      <c r="H24" s="22"/>
      <c r="I24" s="22"/>
      <c r="J24" s="22"/>
      <c r="K24" s="22"/>
    </row>
    <row r="25" spans="2:11" ht="21" customHeight="1">
      <c r="B25" s="114"/>
      <c r="C25" s="172"/>
      <c r="D25" s="116"/>
      <c r="E25" s="184"/>
      <c r="F25" s="22"/>
      <c r="G25" s="22"/>
      <c r="H25" s="22"/>
      <c r="I25" s="22"/>
      <c r="J25" s="22"/>
      <c r="K25" s="22"/>
    </row>
    <row r="26" spans="2:11" ht="21" customHeight="1">
      <c r="B26" s="117"/>
      <c r="C26" s="172"/>
      <c r="D26" s="116"/>
      <c r="E26" s="184"/>
      <c r="F26" s="22"/>
      <c r="G26" s="22"/>
      <c r="H26" s="22"/>
      <c r="I26" s="22"/>
      <c r="J26" s="22"/>
      <c r="K26" s="22"/>
    </row>
    <row r="27" spans="2:11" ht="21" customHeight="1">
      <c r="B27" s="114"/>
      <c r="C27" s="172"/>
      <c r="D27" s="172"/>
      <c r="E27" s="184"/>
      <c r="F27" s="22"/>
      <c r="G27" s="22"/>
      <c r="H27" s="22"/>
      <c r="I27" s="22"/>
      <c r="J27" s="22"/>
      <c r="K27" s="22"/>
    </row>
    <row r="28" spans="2:11" ht="21" customHeight="1">
      <c r="B28" s="114"/>
      <c r="C28" s="172"/>
      <c r="D28" s="172"/>
      <c r="E28" s="184"/>
      <c r="F28" s="22"/>
      <c r="G28" s="22"/>
      <c r="H28" s="22"/>
      <c r="I28" s="22"/>
      <c r="J28" s="22"/>
      <c r="K28" s="22"/>
    </row>
    <row r="29" spans="2:9" ht="21" customHeight="1">
      <c r="B29" s="28"/>
      <c r="C29" s="28"/>
      <c r="D29" s="28"/>
      <c r="E29" s="10"/>
      <c r="F29" s="10"/>
      <c r="G29" s="10"/>
      <c r="H29" s="10"/>
      <c r="I29" s="10"/>
    </row>
    <row r="30" spans="2:9" ht="21" customHeight="1">
      <c r="B30" s="45"/>
      <c r="C30" s="30"/>
      <c r="D30" s="30"/>
      <c r="E30" s="10"/>
      <c r="F30" s="10"/>
      <c r="G30" s="10"/>
      <c r="H30" s="10"/>
      <c r="I30" s="10"/>
    </row>
    <row r="31" spans="2:9" ht="21" customHeight="1">
      <c r="B31" s="45"/>
      <c r="C31" s="30"/>
      <c r="D31" s="30"/>
      <c r="E31" s="10"/>
      <c r="F31" s="10"/>
      <c r="G31" s="10"/>
      <c r="H31" s="10"/>
      <c r="I31" s="10"/>
    </row>
    <row r="32" spans="2:9" ht="21" customHeight="1">
      <c r="B32" s="45"/>
      <c r="C32" s="30"/>
      <c r="D32" s="30"/>
      <c r="E32" s="10"/>
      <c r="F32" s="10"/>
      <c r="G32" s="10"/>
      <c r="H32" s="10"/>
      <c r="I32" s="10"/>
    </row>
    <row r="33" spans="2:9" ht="21" customHeight="1">
      <c r="B33" s="45"/>
      <c r="C33" s="30"/>
      <c r="D33" s="30"/>
      <c r="E33" s="10"/>
      <c r="F33" s="10"/>
      <c r="G33" s="10"/>
      <c r="H33" s="10"/>
      <c r="I33" s="10"/>
    </row>
    <row r="34" spans="2:9" ht="21" customHeight="1">
      <c r="B34" s="45"/>
      <c r="C34" s="30"/>
      <c r="D34" s="30"/>
      <c r="E34" s="10"/>
      <c r="F34" s="10"/>
      <c r="G34" s="10"/>
      <c r="H34" s="10"/>
      <c r="I34" s="10"/>
    </row>
    <row r="35" spans="2:9" ht="21" customHeight="1">
      <c r="B35" s="18"/>
      <c r="C35" s="30"/>
      <c r="D35" s="46"/>
      <c r="E35" s="10"/>
      <c r="F35" s="10"/>
      <c r="G35" s="10"/>
      <c r="H35" s="10"/>
      <c r="I35" s="10"/>
    </row>
    <row r="36" spans="2:9" ht="21" customHeight="1">
      <c r="B36" s="18"/>
      <c r="C36" s="30"/>
      <c r="D36" s="30"/>
      <c r="E36" s="10"/>
      <c r="F36" s="10"/>
      <c r="G36" s="10"/>
      <c r="H36" s="10"/>
      <c r="I36" s="10"/>
    </row>
    <row r="37" spans="2:9" ht="21" customHeight="1">
      <c r="B37" s="18"/>
      <c r="C37" s="30"/>
      <c r="D37" s="30"/>
      <c r="E37" s="10"/>
      <c r="F37" s="10"/>
      <c r="G37" s="10"/>
      <c r="H37" s="10"/>
      <c r="I37" s="10"/>
    </row>
    <row r="38" spans="2:9" ht="21" customHeight="1">
      <c r="B38" s="34"/>
      <c r="C38" s="30"/>
      <c r="D38" s="30"/>
      <c r="E38" s="10"/>
      <c r="F38" s="10"/>
      <c r="G38" s="10"/>
      <c r="H38" s="10"/>
      <c r="I38" s="10"/>
    </row>
    <row r="39" spans="2:9" ht="21" customHeight="1">
      <c r="B39" s="34"/>
      <c r="C39" s="30"/>
      <c r="D39" s="30"/>
      <c r="E39" s="10"/>
      <c r="F39" s="10"/>
      <c r="G39" s="10"/>
      <c r="H39" s="10"/>
      <c r="I39" s="10"/>
    </row>
    <row r="40" spans="2:9" ht="21" customHeight="1">
      <c r="B40" s="34"/>
      <c r="C40" s="30"/>
      <c r="D40" s="30"/>
      <c r="E40" s="10"/>
      <c r="F40" s="10"/>
      <c r="G40" s="10"/>
      <c r="H40" s="10"/>
      <c r="I40" s="10"/>
    </row>
    <row r="41" spans="2:9" ht="21" customHeight="1">
      <c r="B41" s="35"/>
      <c r="C41" s="30"/>
      <c r="D41" s="30"/>
      <c r="E41" s="10"/>
      <c r="F41" s="10"/>
      <c r="G41" s="10"/>
      <c r="H41" s="10"/>
      <c r="I41" s="10"/>
    </row>
    <row r="42" spans="2:9" ht="21" customHeight="1">
      <c r="B42" s="36"/>
      <c r="C42" s="20"/>
      <c r="D42" s="20"/>
      <c r="E42" s="14"/>
      <c r="F42" s="14"/>
      <c r="G42" s="14"/>
      <c r="H42" s="14"/>
      <c r="I42" s="14"/>
    </row>
    <row r="43" spans="2:9" ht="21" customHeight="1">
      <c r="B43" s="36"/>
      <c r="C43" s="20"/>
      <c r="D43" s="20"/>
      <c r="E43" s="14"/>
      <c r="F43" s="14"/>
      <c r="G43" s="14"/>
      <c r="H43" s="14"/>
      <c r="I43" s="14"/>
    </row>
    <row r="44" spans="2:9" ht="21" customHeight="1">
      <c r="B44" s="36"/>
      <c r="C44" s="30"/>
      <c r="D44" s="30"/>
      <c r="E44" s="10"/>
      <c r="F44" s="10"/>
      <c r="G44" s="10"/>
      <c r="H44" s="10"/>
      <c r="I44" s="10"/>
    </row>
    <row r="45" spans="2:9" ht="21" customHeight="1">
      <c r="B45" s="34"/>
      <c r="C45" s="30"/>
      <c r="D45" s="30"/>
      <c r="E45" s="10"/>
      <c r="F45" s="10"/>
      <c r="G45" s="10"/>
      <c r="H45" s="10"/>
      <c r="I45" s="10"/>
    </row>
    <row r="46" spans="2:9" ht="21" customHeight="1">
      <c r="B46" s="34"/>
      <c r="C46" s="30"/>
      <c r="D46" s="30"/>
      <c r="E46" s="10"/>
      <c r="F46" s="10"/>
      <c r="G46" s="10"/>
      <c r="H46" s="10"/>
      <c r="I46" s="10"/>
    </row>
    <row r="47" spans="2:9" ht="21" customHeight="1">
      <c r="B47" s="34"/>
      <c r="C47" s="30"/>
      <c r="D47" s="30"/>
      <c r="E47" s="10"/>
      <c r="F47" s="10"/>
      <c r="G47" s="10"/>
      <c r="H47" s="10"/>
      <c r="I47" s="10"/>
    </row>
    <row r="48" spans="2:9" ht="21" customHeight="1">
      <c r="B48" s="34"/>
      <c r="C48" s="30"/>
      <c r="D48" s="30"/>
      <c r="E48" s="10"/>
      <c r="F48" s="10"/>
      <c r="G48" s="10"/>
      <c r="H48" s="10"/>
      <c r="I48" s="10"/>
    </row>
    <row r="49" spans="2:9" ht="21" customHeight="1">
      <c r="B49" s="8"/>
      <c r="C49" s="29"/>
      <c r="D49" s="30"/>
      <c r="E49" s="10"/>
      <c r="F49" s="10"/>
      <c r="G49" s="10"/>
      <c r="H49" s="10"/>
      <c r="I49" s="10"/>
    </row>
    <row r="50" spans="2:9" ht="21" customHeight="1">
      <c r="B50" s="2"/>
      <c r="C50" s="2"/>
      <c r="D50" s="2"/>
      <c r="E50" s="37"/>
      <c r="F50" s="37"/>
      <c r="G50" s="10"/>
      <c r="H50" s="10"/>
      <c r="I50" s="10"/>
    </row>
    <row r="51" spans="2:9" ht="21" customHeight="1">
      <c r="B51" s="2"/>
      <c r="C51" s="2"/>
      <c r="D51" s="2"/>
      <c r="E51" s="37"/>
      <c r="F51" s="37"/>
      <c r="G51" s="10"/>
      <c r="H51" s="10"/>
      <c r="I51" s="10"/>
    </row>
    <row r="52" spans="2:9" ht="21" customHeight="1">
      <c r="B52" s="45"/>
      <c r="C52" s="45"/>
      <c r="D52" s="30"/>
      <c r="E52" s="37"/>
      <c r="F52" s="37"/>
      <c r="G52" s="10"/>
      <c r="H52" s="10"/>
      <c r="I52" s="10"/>
    </row>
    <row r="53" spans="2:9" ht="21" customHeight="1">
      <c r="B53" s="45"/>
      <c r="C53" s="45"/>
      <c r="D53" s="45"/>
      <c r="E53" s="37"/>
      <c r="F53" s="37"/>
      <c r="G53" s="10"/>
      <c r="H53" s="10"/>
      <c r="I53" s="10"/>
    </row>
    <row r="54" spans="2:9" ht="21" customHeight="1">
      <c r="B54" s="47"/>
      <c r="C54" s="47"/>
      <c r="D54" s="30"/>
      <c r="E54" s="37"/>
      <c r="F54" s="37"/>
      <c r="G54" s="10"/>
      <c r="H54" s="10"/>
      <c r="I54" s="10"/>
    </row>
    <row r="55" spans="2:9" ht="21" customHeight="1">
      <c r="B55" s="47"/>
      <c r="C55" s="47"/>
      <c r="D55" s="30"/>
      <c r="E55" s="37"/>
      <c r="F55" s="37"/>
      <c r="G55" s="10"/>
      <c r="H55" s="10"/>
      <c r="I55" s="10"/>
    </row>
    <row r="56" spans="2:9" ht="21" customHeight="1">
      <c r="B56" s="47"/>
      <c r="C56" s="47"/>
      <c r="D56" s="30"/>
      <c r="E56" s="37"/>
      <c r="F56" s="37"/>
      <c r="G56" s="10"/>
      <c r="H56" s="10"/>
      <c r="I56" s="10"/>
    </row>
    <row r="57" spans="2:9" ht="21" customHeight="1">
      <c r="B57" s="47"/>
      <c r="C57" s="45"/>
      <c r="D57" s="30"/>
      <c r="E57" s="37"/>
      <c r="F57" s="37"/>
      <c r="G57" s="10"/>
      <c r="H57" s="10"/>
      <c r="I57" s="10"/>
    </row>
    <row r="58" spans="2:9" ht="21" customHeight="1">
      <c r="B58" s="45"/>
      <c r="C58" s="45"/>
      <c r="D58" s="30"/>
      <c r="E58" s="37"/>
      <c r="F58" s="37"/>
      <c r="G58" s="10"/>
      <c r="H58" s="10"/>
      <c r="I58" s="10"/>
    </row>
    <row r="59" spans="2:9" ht="21" customHeight="1">
      <c r="B59" s="45"/>
      <c r="C59" s="45"/>
      <c r="D59" s="30"/>
      <c r="E59" s="37"/>
      <c r="F59" s="37"/>
      <c r="G59" s="10"/>
      <c r="H59" s="10"/>
      <c r="I59" s="10"/>
    </row>
    <row r="60" spans="2:9" ht="21" customHeight="1">
      <c r="B60" s="45"/>
      <c r="C60" s="45"/>
      <c r="D60" s="30"/>
      <c r="E60" s="37"/>
      <c r="F60" s="37"/>
      <c r="G60" s="10"/>
      <c r="H60" s="10"/>
      <c r="I60" s="10"/>
    </row>
    <row r="61" spans="2:9" ht="21" customHeight="1">
      <c r="B61" s="45"/>
      <c r="C61" s="45"/>
      <c r="D61" s="30"/>
      <c r="E61" s="37"/>
      <c r="F61" s="37"/>
      <c r="G61" s="10"/>
      <c r="H61" s="10"/>
      <c r="I61" s="10"/>
    </row>
    <row r="62" spans="2:9" ht="21" customHeight="1">
      <c r="B62" s="45"/>
      <c r="C62" s="45"/>
      <c r="D62" s="30"/>
      <c r="E62" s="37"/>
      <c r="F62" s="37"/>
      <c r="G62" s="10"/>
      <c r="H62" s="10"/>
      <c r="I62" s="10"/>
    </row>
    <row r="63" spans="2:9" ht="21" customHeight="1">
      <c r="B63" s="45"/>
      <c r="C63" s="45"/>
      <c r="D63" s="30"/>
      <c r="E63" s="37"/>
      <c r="F63" s="37"/>
      <c r="G63" s="10"/>
      <c r="H63" s="10"/>
      <c r="I63" s="10"/>
    </row>
    <row r="64" spans="2:9" ht="21" customHeight="1">
      <c r="B64" s="45"/>
      <c r="C64" s="45"/>
      <c r="D64" s="30"/>
      <c r="E64" s="37"/>
      <c r="F64" s="37"/>
      <c r="G64" s="10"/>
      <c r="H64" s="10"/>
      <c r="I64" s="10"/>
    </row>
    <row r="65" spans="2:9" ht="21" customHeight="1">
      <c r="B65" s="18"/>
      <c r="C65" s="45"/>
      <c r="D65" s="30"/>
      <c r="E65" s="37"/>
      <c r="F65" s="37"/>
      <c r="G65" s="10"/>
      <c r="H65" s="10"/>
      <c r="I65" s="10"/>
    </row>
    <row r="66" spans="2:9" ht="21" customHeight="1">
      <c r="B66" s="45"/>
      <c r="C66" s="45"/>
      <c r="D66" s="45"/>
      <c r="E66" s="37"/>
      <c r="F66" s="37"/>
      <c r="G66" s="10"/>
      <c r="H66" s="10"/>
      <c r="I66" s="10"/>
    </row>
    <row r="67" spans="2:9" ht="21" customHeight="1">
      <c r="B67" s="45"/>
      <c r="C67" s="45"/>
      <c r="D67" s="45"/>
      <c r="E67" s="37"/>
      <c r="F67" s="37"/>
      <c r="G67" s="10"/>
      <c r="H67" s="10"/>
      <c r="I67" s="10"/>
    </row>
    <row r="68" spans="2:9" ht="21" customHeight="1">
      <c r="B68" s="45"/>
      <c r="C68" s="45"/>
      <c r="D68" s="45"/>
      <c r="E68" s="37"/>
      <c r="F68" s="37"/>
      <c r="G68" s="10"/>
      <c r="H68" s="10"/>
      <c r="I68" s="10"/>
    </row>
    <row r="69" spans="2:9" ht="21" customHeight="1">
      <c r="B69" s="2"/>
      <c r="C69" s="2"/>
      <c r="D69" s="2"/>
      <c r="E69" s="37"/>
      <c r="F69" s="37"/>
      <c r="G69" s="10"/>
      <c r="H69" s="10"/>
      <c r="I69" s="10"/>
    </row>
    <row r="70" spans="2:9" ht="21" customHeight="1">
      <c r="B70" s="48"/>
      <c r="C70" s="45"/>
      <c r="D70" s="45"/>
      <c r="E70" s="37"/>
      <c r="F70" s="37"/>
      <c r="G70" s="10"/>
      <c r="H70" s="10"/>
      <c r="I70" s="10"/>
    </row>
    <row r="71" spans="2:9" ht="21" customHeight="1">
      <c r="B71" s="45"/>
      <c r="C71" s="45"/>
      <c r="D71" s="30"/>
      <c r="E71" s="37"/>
      <c r="F71" s="37"/>
      <c r="G71" s="10"/>
      <c r="H71" s="10"/>
      <c r="I71" s="10"/>
    </row>
    <row r="72" spans="2:9" ht="21" customHeight="1">
      <c r="B72" s="45"/>
      <c r="C72" s="45"/>
      <c r="D72" s="30"/>
      <c r="E72" s="37"/>
      <c r="F72" s="37"/>
      <c r="G72" s="10"/>
      <c r="H72" s="10"/>
      <c r="I72" s="10"/>
    </row>
    <row r="73" spans="2:9" ht="21" customHeight="1">
      <c r="B73" s="45"/>
      <c r="C73" s="45"/>
      <c r="D73" s="30"/>
      <c r="E73" s="37"/>
      <c r="F73" s="37"/>
      <c r="G73" s="10"/>
      <c r="H73" s="10"/>
      <c r="I73" s="10"/>
    </row>
    <row r="74" spans="2:9" ht="21" customHeight="1">
      <c r="B74" s="45"/>
      <c r="C74" s="45"/>
      <c r="D74" s="30"/>
      <c r="E74" s="37"/>
      <c r="F74" s="37"/>
      <c r="G74" s="10"/>
      <c r="H74" s="10"/>
      <c r="I74" s="10"/>
    </row>
    <row r="75" spans="2:9" ht="21" customHeight="1">
      <c r="B75" s="45"/>
      <c r="C75" s="45"/>
      <c r="D75" s="30"/>
      <c r="E75" s="37"/>
      <c r="F75" s="37"/>
      <c r="G75" s="10"/>
      <c r="H75" s="10"/>
      <c r="I75" s="10"/>
    </row>
    <row r="76" spans="2:9" ht="21" customHeight="1">
      <c r="B76" s="45"/>
      <c r="C76" s="45"/>
      <c r="D76" s="30"/>
      <c r="E76" s="37"/>
      <c r="F76" s="37"/>
      <c r="G76" s="10"/>
      <c r="H76" s="10"/>
      <c r="I76" s="10"/>
    </row>
    <row r="77" spans="2:9" ht="21" customHeight="1">
      <c r="B77" s="45"/>
      <c r="C77" s="45"/>
      <c r="D77" s="30"/>
      <c r="E77" s="37"/>
      <c r="F77" s="37"/>
      <c r="G77" s="10"/>
      <c r="H77" s="10"/>
      <c r="I77" s="10"/>
    </row>
    <row r="78" spans="2:9" ht="21" customHeight="1">
      <c r="B78" s="49"/>
      <c r="C78" s="45"/>
      <c r="D78" s="30"/>
      <c r="E78" s="37"/>
      <c r="F78" s="37"/>
      <c r="G78" s="10"/>
      <c r="H78" s="10"/>
      <c r="I78" s="10"/>
    </row>
    <row r="79" spans="2:9" ht="21" customHeight="1">
      <c r="B79" s="49"/>
      <c r="C79" s="45"/>
      <c r="D79" s="30"/>
      <c r="E79" s="37"/>
      <c r="F79" s="37"/>
      <c r="G79" s="10"/>
      <c r="H79" s="10"/>
      <c r="I79" s="10"/>
    </row>
    <row r="80" spans="2:9" ht="23.25">
      <c r="B80" s="49"/>
      <c r="C80" s="45"/>
      <c r="D80" s="30"/>
      <c r="E80" s="37"/>
      <c r="F80" s="37"/>
      <c r="G80" s="10"/>
      <c r="H80" s="10"/>
      <c r="I80" s="10"/>
    </row>
    <row r="81" spans="2:6" ht="23.25">
      <c r="B81" s="2"/>
      <c r="C81" s="16"/>
      <c r="D81" s="16"/>
      <c r="E81" s="11"/>
      <c r="F81" s="11"/>
    </row>
    <row r="82" spans="2:6" ht="23.25">
      <c r="B82" s="48"/>
      <c r="C82" s="16"/>
      <c r="D82" s="16"/>
      <c r="E82" s="11"/>
      <c r="F82" s="11"/>
    </row>
    <row r="83" spans="2:4" ht="23.25">
      <c r="B83" s="19"/>
      <c r="C83" s="3"/>
      <c r="D83" s="3"/>
    </row>
    <row r="84" spans="2:4" ht="23.25">
      <c r="B84" s="6"/>
      <c r="C84" s="3"/>
      <c r="D84" s="4"/>
    </row>
    <row r="85" spans="2:4" ht="23.25">
      <c r="B85" s="3"/>
      <c r="C85" s="3"/>
      <c r="D85" s="4"/>
    </row>
    <row r="86" spans="2:4" ht="23.25">
      <c r="B86" s="5"/>
      <c r="C86" s="3"/>
      <c r="D86" s="9"/>
    </row>
    <row r="87" spans="2:4" ht="23.25">
      <c r="B87" s="3"/>
      <c r="C87" s="3"/>
      <c r="D87" s="3"/>
    </row>
    <row r="88" spans="2:4" ht="23.25">
      <c r="B88" s="3"/>
      <c r="C88" s="3"/>
      <c r="D88" s="3"/>
    </row>
    <row r="89" spans="2:4" ht="23.25">
      <c r="B89" s="3"/>
      <c r="C89" s="3"/>
      <c r="D89" s="3"/>
    </row>
    <row r="90" spans="2:4" ht="23.25">
      <c r="B90" s="3"/>
      <c r="C90" s="3"/>
      <c r="D90" s="3"/>
    </row>
    <row r="91" spans="2:4" ht="23.25">
      <c r="B91" s="3"/>
      <c r="C91" s="3"/>
      <c r="D91" s="3"/>
    </row>
    <row r="92" spans="2:4" ht="23.25">
      <c r="B92" s="3"/>
      <c r="C92" s="3"/>
      <c r="D92" s="3"/>
    </row>
    <row r="93" spans="2:4" ht="23.25">
      <c r="B93" s="1"/>
      <c r="C93" s="1"/>
      <c r="D93" s="1"/>
    </row>
    <row r="94" spans="2:4" ht="23.25">
      <c r="B94" s="19"/>
      <c r="C94" s="3"/>
      <c r="D94" s="3"/>
    </row>
    <row r="95" spans="2:4" ht="23.25">
      <c r="B95" s="6"/>
      <c r="C95" s="3"/>
      <c r="D95" s="4"/>
    </row>
    <row r="96" spans="2:4" ht="23.25">
      <c r="B96" s="3"/>
      <c r="C96" s="3"/>
      <c r="D96" s="3"/>
    </row>
    <row r="97" spans="2:4" ht="23.25">
      <c r="B97" s="3"/>
      <c r="C97" s="3"/>
      <c r="D97" s="3"/>
    </row>
    <row r="98" spans="2:4" ht="23.25">
      <c r="B98" s="3"/>
      <c r="C98" s="3"/>
      <c r="D98" s="3"/>
    </row>
    <row r="99" spans="2:4" ht="23.25">
      <c r="B99" s="3"/>
      <c r="C99" s="3"/>
      <c r="D99" s="3"/>
    </row>
    <row r="100" spans="2:4" ht="23.25">
      <c r="B100" s="3"/>
      <c r="C100" s="3"/>
      <c r="D100" s="3"/>
    </row>
    <row r="101" spans="2:4" ht="23.25">
      <c r="B101" s="3"/>
      <c r="C101" s="3"/>
      <c r="D101" s="3"/>
    </row>
    <row r="102" spans="2:4" ht="23.25">
      <c r="B102" s="3"/>
      <c r="C102" s="3"/>
      <c r="D102" s="3"/>
    </row>
    <row r="103" spans="2:4" ht="23.25">
      <c r="B103" s="3"/>
      <c r="C103" s="3"/>
      <c r="D103" s="3"/>
    </row>
    <row r="104" spans="2:4" ht="23.25">
      <c r="B104" s="3"/>
      <c r="C104" s="3"/>
      <c r="D104" s="3"/>
    </row>
    <row r="105" spans="2:5" ht="23.25">
      <c r="B105" s="2"/>
      <c r="C105" s="2"/>
      <c r="D105" s="2"/>
      <c r="E105" s="11"/>
    </row>
    <row r="106" spans="2:5" ht="23.25">
      <c r="B106" s="2"/>
      <c r="C106" s="2"/>
      <c r="D106" s="2"/>
      <c r="E106" s="11"/>
    </row>
    <row r="107" spans="2:5" ht="23.25">
      <c r="B107" s="17"/>
      <c r="C107" s="16"/>
      <c r="D107" s="16"/>
      <c r="E107" s="11"/>
    </row>
    <row r="108" spans="2:5" ht="23.25">
      <c r="B108" s="17"/>
      <c r="C108" s="16"/>
      <c r="D108" s="9"/>
      <c r="E108" s="11"/>
    </row>
    <row r="109" spans="2:5" ht="23.25">
      <c r="B109" s="16"/>
      <c r="C109" s="16"/>
      <c r="D109" s="9"/>
      <c r="E109" s="11"/>
    </row>
    <row r="110" spans="2:5" ht="23.25">
      <c r="B110" s="18"/>
      <c r="C110" s="16"/>
      <c r="D110" s="9"/>
      <c r="E110" s="11"/>
    </row>
    <row r="111" spans="2:5" ht="23.25">
      <c r="B111" s="16"/>
      <c r="C111" s="16"/>
      <c r="D111" s="16"/>
      <c r="E111" s="11"/>
    </row>
    <row r="112" spans="2:5" ht="12.75">
      <c r="B112" s="11"/>
      <c r="C112" s="11"/>
      <c r="D112" s="11"/>
      <c r="E112" s="11"/>
    </row>
    <row r="131" spans="2:4" ht="23.25">
      <c r="B131" s="1"/>
      <c r="C131" s="1"/>
      <c r="D131" s="1"/>
    </row>
    <row r="132" spans="2:4" ht="23.25">
      <c r="B132" s="1"/>
      <c r="C132" s="1"/>
      <c r="D132" s="1"/>
    </row>
    <row r="153" spans="2:4" ht="23.25">
      <c r="B153" s="1"/>
      <c r="C153" s="1"/>
      <c r="D153" s="1"/>
    </row>
    <row r="154" spans="2:4" ht="23.25">
      <c r="B154" s="1"/>
      <c r="C154" s="1"/>
      <c r="D154" s="1"/>
    </row>
    <row r="155" spans="2:4" ht="23.25">
      <c r="B155" s="6"/>
      <c r="C155" s="3"/>
      <c r="D155" s="3"/>
    </row>
    <row r="156" spans="2:4" ht="23.25">
      <c r="B156" s="6"/>
      <c r="C156" s="3"/>
      <c r="D156" s="4"/>
    </row>
    <row r="157" spans="2:4" ht="23.25">
      <c r="B157" s="3"/>
      <c r="C157" s="3"/>
      <c r="D157" s="4"/>
    </row>
    <row r="158" spans="2:4" ht="24" thickBot="1">
      <c r="B158" s="5"/>
      <c r="C158" s="3"/>
      <c r="D158" s="7"/>
    </row>
    <row r="159" spans="2:4" ht="24" thickTop="1">
      <c r="B159" s="3"/>
      <c r="C159" s="3"/>
      <c r="D159" s="3"/>
    </row>
  </sheetData>
  <sheetProtection/>
  <mergeCells count="6">
    <mergeCell ref="B23:G23"/>
    <mergeCell ref="B1:H1"/>
    <mergeCell ref="B2:H2"/>
    <mergeCell ref="B3:H3"/>
    <mergeCell ref="B14:B22"/>
    <mergeCell ref="F14:F22"/>
  </mergeCells>
  <printOptions/>
  <pageMargins left="0.7874015748031497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I154"/>
  <sheetViews>
    <sheetView workbookViewId="0" topLeftCell="A4">
      <selection activeCell="E19" sqref="E19"/>
    </sheetView>
  </sheetViews>
  <sheetFormatPr defaultColWidth="9.140625" defaultRowHeight="12.75"/>
  <cols>
    <col min="1" max="1" width="4.57421875" style="0" customWidth="1"/>
    <col min="2" max="2" width="51.28125" style="0" customWidth="1"/>
    <col min="3" max="3" width="9.7109375" style="0" customWidth="1"/>
    <col min="4" max="4" width="26.00390625" style="0" customWidth="1"/>
    <col min="5" max="5" width="10.7109375" style="0" customWidth="1"/>
    <col min="10" max="10" width="5.140625" style="0" customWidth="1"/>
  </cols>
  <sheetData>
    <row r="2" spans="2:4" ht="24" customHeight="1">
      <c r="B2" s="437" t="s">
        <v>72</v>
      </c>
      <c r="C2" s="437"/>
      <c r="D2" s="437"/>
    </row>
    <row r="3" spans="2:4" ht="24" customHeight="1">
      <c r="B3" s="437" t="s">
        <v>110</v>
      </c>
      <c r="C3" s="437"/>
      <c r="D3" s="437"/>
    </row>
    <row r="4" spans="2:4" ht="24" customHeight="1">
      <c r="B4" s="437" t="s">
        <v>282</v>
      </c>
      <c r="C4" s="437"/>
      <c r="D4" s="437"/>
    </row>
    <row r="5" spans="2:4" ht="16.5" customHeight="1">
      <c r="B5" s="99"/>
      <c r="C5" s="99"/>
      <c r="D5" s="99"/>
    </row>
    <row r="6" spans="2:4" ht="24" customHeight="1">
      <c r="B6" s="99"/>
      <c r="C6" s="99"/>
      <c r="D6" s="99"/>
    </row>
    <row r="7" spans="2:9" ht="24" customHeight="1">
      <c r="B7" s="119" t="s">
        <v>151</v>
      </c>
      <c r="C7" s="113"/>
      <c r="D7" s="113"/>
      <c r="E7" s="10"/>
      <c r="F7" s="10"/>
      <c r="G7" s="10"/>
      <c r="H7" s="10"/>
      <c r="I7" s="10"/>
    </row>
    <row r="8" spans="2:9" ht="24" customHeight="1">
      <c r="B8" s="114" t="s">
        <v>65</v>
      </c>
      <c r="C8" s="114"/>
      <c r="D8" s="115">
        <v>29531.4</v>
      </c>
      <c r="E8" s="10"/>
      <c r="F8" s="10"/>
      <c r="G8" s="10"/>
      <c r="H8" s="10"/>
      <c r="I8" s="10"/>
    </row>
    <row r="9" spans="2:9" ht="24" customHeight="1">
      <c r="B9" s="114" t="s">
        <v>66</v>
      </c>
      <c r="C9" s="114"/>
      <c r="D9" s="115">
        <v>797889.5</v>
      </c>
      <c r="E9" s="10"/>
      <c r="F9" s="10"/>
      <c r="G9" s="10"/>
      <c r="H9" s="10"/>
      <c r="I9" s="10"/>
    </row>
    <row r="10" spans="2:9" ht="24" customHeight="1">
      <c r="B10" s="114" t="s">
        <v>67</v>
      </c>
      <c r="C10" s="114"/>
      <c r="D10" s="115">
        <v>4932.05</v>
      </c>
      <c r="E10" s="10"/>
      <c r="F10" s="10"/>
      <c r="G10" s="10"/>
      <c r="H10" s="10"/>
      <c r="I10" s="10"/>
    </row>
    <row r="11" spans="2:9" ht="24" customHeight="1">
      <c r="B11" s="114" t="s">
        <v>68</v>
      </c>
      <c r="C11" s="114"/>
      <c r="D11" s="115">
        <v>8341.87</v>
      </c>
      <c r="E11" s="10"/>
      <c r="F11" s="10"/>
      <c r="G11" s="10"/>
      <c r="H11" s="10"/>
      <c r="I11" s="10"/>
    </row>
    <row r="12" spans="2:9" ht="24" customHeight="1">
      <c r="B12" s="114" t="s">
        <v>69</v>
      </c>
      <c r="C12" s="114"/>
      <c r="D12" s="115">
        <v>548479.97</v>
      </c>
      <c r="E12" s="10"/>
      <c r="F12" s="10"/>
      <c r="G12" s="10"/>
      <c r="H12" s="10"/>
      <c r="I12" s="10"/>
    </row>
    <row r="13" spans="2:9" ht="24" customHeight="1">
      <c r="B13" s="114" t="s">
        <v>292</v>
      </c>
      <c r="C13" s="114"/>
      <c r="D13" s="115">
        <v>1000</v>
      </c>
      <c r="E13" s="10"/>
      <c r="F13" s="10"/>
      <c r="G13" s="10"/>
      <c r="H13" s="10"/>
      <c r="I13" s="10"/>
    </row>
    <row r="14" spans="2:9" ht="24" customHeight="1">
      <c r="B14" s="114" t="s">
        <v>293</v>
      </c>
      <c r="C14" s="114"/>
      <c r="D14" s="115">
        <v>262809.28</v>
      </c>
      <c r="E14" s="10"/>
      <c r="F14" s="10"/>
      <c r="G14" s="10"/>
      <c r="H14" s="10"/>
      <c r="I14" s="10"/>
    </row>
    <row r="15" spans="2:9" ht="24" customHeight="1" thickBot="1">
      <c r="B15" s="137" t="s">
        <v>7</v>
      </c>
      <c r="C15" s="114"/>
      <c r="D15" s="125">
        <f>SUM(D8:D14)</f>
        <v>1652984.07</v>
      </c>
      <c r="E15" s="10"/>
      <c r="F15" s="10"/>
      <c r="G15" s="10"/>
      <c r="H15" s="10"/>
      <c r="I15" s="10"/>
    </row>
    <row r="16" spans="2:9" ht="21" customHeight="1" thickTop="1">
      <c r="B16" s="128"/>
      <c r="C16" s="114"/>
      <c r="D16" s="116"/>
      <c r="E16" s="10"/>
      <c r="F16" s="10"/>
      <c r="G16" s="10"/>
      <c r="H16" s="10"/>
      <c r="I16" s="10"/>
    </row>
    <row r="17" spans="2:9" ht="21" customHeight="1">
      <c r="B17" s="31"/>
      <c r="C17" s="28"/>
      <c r="D17" s="30"/>
      <c r="E17" s="10"/>
      <c r="F17" s="10"/>
      <c r="G17" s="10"/>
      <c r="H17" s="10"/>
      <c r="I17" s="10"/>
    </row>
    <row r="18" spans="2:9" ht="21" customHeight="1">
      <c r="B18" s="28"/>
      <c r="C18" s="45"/>
      <c r="D18" s="30"/>
      <c r="E18" s="37"/>
      <c r="F18" s="10"/>
      <c r="G18" s="10"/>
      <c r="H18" s="10"/>
      <c r="I18" s="10"/>
    </row>
    <row r="19" spans="2:9" ht="21" customHeight="1">
      <c r="B19" s="28"/>
      <c r="C19" s="45"/>
      <c r="D19" s="30"/>
      <c r="E19" s="37"/>
      <c r="F19" s="10"/>
      <c r="G19" s="10"/>
      <c r="H19" s="10"/>
      <c r="I19" s="10"/>
    </row>
    <row r="20" spans="2:9" ht="21" customHeight="1">
      <c r="B20" s="28"/>
      <c r="C20" s="45"/>
      <c r="D20" s="30"/>
      <c r="E20" s="37"/>
      <c r="F20" s="10"/>
      <c r="G20" s="10"/>
      <c r="H20" s="10"/>
      <c r="I20" s="10"/>
    </row>
    <row r="21" spans="2:9" ht="21" customHeight="1">
      <c r="B21" s="5"/>
      <c r="C21" s="45"/>
      <c r="D21" s="30"/>
      <c r="E21" s="37"/>
      <c r="F21" s="10"/>
      <c r="G21" s="10"/>
      <c r="H21" s="10"/>
      <c r="I21" s="10"/>
    </row>
    <row r="22" spans="2:9" ht="21" customHeight="1">
      <c r="B22" s="28"/>
      <c r="C22" s="45"/>
      <c r="D22" s="45"/>
      <c r="E22" s="37"/>
      <c r="F22" s="10"/>
      <c r="G22" s="10"/>
      <c r="H22" s="10"/>
      <c r="I22" s="10"/>
    </row>
    <row r="23" spans="2:9" ht="21" customHeight="1">
      <c r="B23" s="28"/>
      <c r="C23" s="45"/>
      <c r="D23" s="45"/>
      <c r="E23" s="37"/>
      <c r="F23" s="10"/>
      <c r="G23" s="10"/>
      <c r="H23" s="10"/>
      <c r="I23" s="10"/>
    </row>
    <row r="24" spans="2:9" ht="21" customHeight="1">
      <c r="B24" s="28"/>
      <c r="C24" s="28"/>
      <c r="D24" s="28"/>
      <c r="E24" s="10"/>
      <c r="F24" s="10"/>
      <c r="G24" s="10"/>
      <c r="H24" s="10"/>
      <c r="I24" s="10"/>
    </row>
    <row r="25" spans="2:9" ht="21" customHeight="1">
      <c r="B25" s="45"/>
      <c r="C25" s="30"/>
      <c r="D25" s="30"/>
      <c r="E25" s="10"/>
      <c r="F25" s="10"/>
      <c r="G25" s="10"/>
      <c r="H25" s="10"/>
      <c r="I25" s="10"/>
    </row>
    <row r="26" spans="2:9" ht="21" customHeight="1">
      <c r="B26" s="45"/>
      <c r="C26" s="30"/>
      <c r="D26" s="30"/>
      <c r="E26" s="10"/>
      <c r="F26" s="10"/>
      <c r="G26" s="10"/>
      <c r="H26" s="10"/>
      <c r="I26" s="10"/>
    </row>
    <row r="27" spans="2:9" ht="21" customHeight="1">
      <c r="B27" s="45"/>
      <c r="C27" s="30"/>
      <c r="D27" s="30"/>
      <c r="E27" s="10"/>
      <c r="F27" s="10"/>
      <c r="G27" s="10"/>
      <c r="H27" s="10"/>
      <c r="I27" s="10"/>
    </row>
    <row r="28" spans="2:9" ht="21" customHeight="1">
      <c r="B28" s="45"/>
      <c r="C28" s="30"/>
      <c r="D28" s="30"/>
      <c r="E28" s="10"/>
      <c r="F28" s="10"/>
      <c r="G28" s="10"/>
      <c r="H28" s="10"/>
      <c r="I28" s="10"/>
    </row>
    <row r="29" spans="2:9" ht="21" customHeight="1">
      <c r="B29" s="45"/>
      <c r="C29" s="30"/>
      <c r="D29" s="30"/>
      <c r="E29" s="10"/>
      <c r="F29" s="10"/>
      <c r="G29" s="10"/>
      <c r="H29" s="10"/>
      <c r="I29" s="10"/>
    </row>
    <row r="30" spans="2:9" ht="21" customHeight="1">
      <c r="B30" s="18"/>
      <c r="C30" s="30"/>
      <c r="D30" s="46"/>
      <c r="E30" s="10"/>
      <c r="F30" s="10"/>
      <c r="G30" s="10"/>
      <c r="H30" s="10"/>
      <c r="I30" s="10"/>
    </row>
    <row r="31" spans="2:9" ht="21" customHeight="1">
      <c r="B31" s="18"/>
      <c r="C31" s="30"/>
      <c r="D31" s="30"/>
      <c r="E31" s="10"/>
      <c r="F31" s="10"/>
      <c r="G31" s="10"/>
      <c r="H31" s="10"/>
      <c r="I31" s="10"/>
    </row>
    <row r="32" spans="2:9" ht="21" customHeight="1">
      <c r="B32" s="18"/>
      <c r="C32" s="30"/>
      <c r="D32" s="30"/>
      <c r="E32" s="10"/>
      <c r="F32" s="10"/>
      <c r="G32" s="10"/>
      <c r="H32" s="10"/>
      <c r="I32" s="10"/>
    </row>
    <row r="33" spans="2:9" ht="21" customHeight="1">
      <c r="B33" s="34"/>
      <c r="C33" s="30"/>
      <c r="D33" s="30"/>
      <c r="E33" s="10"/>
      <c r="F33" s="10"/>
      <c r="G33" s="10"/>
      <c r="H33" s="10"/>
      <c r="I33" s="10"/>
    </row>
    <row r="34" spans="2:9" ht="21" customHeight="1">
      <c r="B34" s="34"/>
      <c r="C34" s="30"/>
      <c r="D34" s="30"/>
      <c r="E34" s="10"/>
      <c r="F34" s="10"/>
      <c r="G34" s="10"/>
      <c r="H34" s="10"/>
      <c r="I34" s="10"/>
    </row>
    <row r="35" spans="2:9" ht="21" customHeight="1">
      <c r="B35" s="34"/>
      <c r="C35" s="30"/>
      <c r="D35" s="30"/>
      <c r="E35" s="10"/>
      <c r="F35" s="10"/>
      <c r="G35" s="10"/>
      <c r="H35" s="10"/>
      <c r="I35" s="10"/>
    </row>
    <row r="36" spans="2:9" ht="21" customHeight="1">
      <c r="B36" s="35"/>
      <c r="C36" s="30"/>
      <c r="D36" s="30"/>
      <c r="E36" s="10"/>
      <c r="F36" s="10"/>
      <c r="G36" s="10"/>
      <c r="H36" s="10"/>
      <c r="I36" s="10"/>
    </row>
    <row r="37" spans="2:9" ht="21" customHeight="1">
      <c r="B37" s="36"/>
      <c r="C37" s="20"/>
      <c r="D37" s="20"/>
      <c r="E37" s="14"/>
      <c r="F37" s="14"/>
      <c r="G37" s="14"/>
      <c r="H37" s="14"/>
      <c r="I37" s="14"/>
    </row>
    <row r="38" spans="2:9" ht="21" customHeight="1">
      <c r="B38" s="36"/>
      <c r="C38" s="20"/>
      <c r="D38" s="20"/>
      <c r="E38" s="14"/>
      <c r="F38" s="14"/>
      <c r="G38" s="14"/>
      <c r="H38" s="14"/>
      <c r="I38" s="14"/>
    </row>
    <row r="39" spans="2:9" ht="21" customHeight="1">
      <c r="B39" s="36"/>
      <c r="C39" s="30"/>
      <c r="D39" s="30"/>
      <c r="E39" s="10"/>
      <c r="F39" s="10"/>
      <c r="G39" s="10"/>
      <c r="H39" s="10"/>
      <c r="I39" s="10"/>
    </row>
    <row r="40" spans="2:9" ht="21" customHeight="1">
      <c r="B40" s="34"/>
      <c r="C40" s="30"/>
      <c r="D40" s="30"/>
      <c r="E40" s="10"/>
      <c r="F40" s="10"/>
      <c r="G40" s="10"/>
      <c r="H40" s="10"/>
      <c r="I40" s="10"/>
    </row>
    <row r="41" spans="2:9" ht="21" customHeight="1">
      <c r="B41" s="34"/>
      <c r="C41" s="30"/>
      <c r="D41" s="30"/>
      <c r="E41" s="10"/>
      <c r="F41" s="10"/>
      <c r="G41" s="10"/>
      <c r="H41" s="10"/>
      <c r="I41" s="10"/>
    </row>
    <row r="42" spans="2:9" ht="21" customHeight="1">
      <c r="B42" s="34"/>
      <c r="C42" s="30"/>
      <c r="D42" s="30"/>
      <c r="E42" s="10"/>
      <c r="F42" s="10"/>
      <c r="G42" s="10"/>
      <c r="H42" s="10"/>
      <c r="I42" s="10"/>
    </row>
    <row r="43" spans="2:9" ht="21" customHeight="1">
      <c r="B43" s="34"/>
      <c r="C43" s="30"/>
      <c r="D43" s="30"/>
      <c r="E43" s="10"/>
      <c r="F43" s="10"/>
      <c r="G43" s="10"/>
      <c r="H43" s="10"/>
      <c r="I43" s="10"/>
    </row>
    <row r="44" spans="2:9" ht="21" customHeight="1">
      <c r="B44" s="8"/>
      <c r="C44" s="29"/>
      <c r="D44" s="30"/>
      <c r="E44" s="10"/>
      <c r="F44" s="10"/>
      <c r="G44" s="10"/>
      <c r="H44" s="10"/>
      <c r="I44" s="10"/>
    </row>
    <row r="45" spans="2:9" ht="21" customHeight="1">
      <c r="B45" s="2"/>
      <c r="C45" s="2"/>
      <c r="D45" s="2"/>
      <c r="E45" s="37"/>
      <c r="F45" s="37"/>
      <c r="G45" s="10"/>
      <c r="H45" s="10"/>
      <c r="I45" s="10"/>
    </row>
    <row r="46" spans="2:9" ht="21" customHeight="1">
      <c r="B46" s="2"/>
      <c r="C46" s="2"/>
      <c r="D46" s="2"/>
      <c r="E46" s="37"/>
      <c r="F46" s="37"/>
      <c r="G46" s="10"/>
      <c r="H46" s="10"/>
      <c r="I46" s="10"/>
    </row>
    <row r="47" spans="2:9" ht="21" customHeight="1">
      <c r="B47" s="45"/>
      <c r="C47" s="45"/>
      <c r="D47" s="30"/>
      <c r="E47" s="37"/>
      <c r="F47" s="37"/>
      <c r="G47" s="10"/>
      <c r="H47" s="10"/>
      <c r="I47" s="10"/>
    </row>
    <row r="48" spans="2:9" ht="21" customHeight="1">
      <c r="B48" s="45"/>
      <c r="C48" s="45"/>
      <c r="D48" s="45"/>
      <c r="E48" s="37"/>
      <c r="F48" s="37"/>
      <c r="G48" s="10"/>
      <c r="H48" s="10"/>
      <c r="I48" s="10"/>
    </row>
    <row r="49" spans="2:9" ht="21" customHeight="1">
      <c r="B49" s="47"/>
      <c r="C49" s="47"/>
      <c r="D49" s="30"/>
      <c r="E49" s="37"/>
      <c r="F49" s="37"/>
      <c r="G49" s="10"/>
      <c r="H49" s="10"/>
      <c r="I49" s="10"/>
    </row>
    <row r="50" spans="2:9" ht="21" customHeight="1">
      <c r="B50" s="47"/>
      <c r="C50" s="47"/>
      <c r="D50" s="30"/>
      <c r="E50" s="37"/>
      <c r="F50" s="37"/>
      <c r="G50" s="10"/>
      <c r="H50" s="10"/>
      <c r="I50" s="10"/>
    </row>
    <row r="51" spans="2:9" ht="21" customHeight="1">
      <c r="B51" s="47"/>
      <c r="C51" s="47"/>
      <c r="D51" s="30"/>
      <c r="E51" s="37"/>
      <c r="F51" s="37"/>
      <c r="G51" s="10"/>
      <c r="H51" s="10"/>
      <c r="I51" s="10"/>
    </row>
    <row r="52" spans="2:9" ht="21" customHeight="1">
      <c r="B52" s="47"/>
      <c r="C52" s="45"/>
      <c r="D52" s="30"/>
      <c r="E52" s="37"/>
      <c r="F52" s="37"/>
      <c r="G52" s="10"/>
      <c r="H52" s="10"/>
      <c r="I52" s="10"/>
    </row>
    <row r="53" spans="2:9" ht="21" customHeight="1">
      <c r="B53" s="45"/>
      <c r="C53" s="45"/>
      <c r="D53" s="30"/>
      <c r="E53" s="37"/>
      <c r="F53" s="37"/>
      <c r="G53" s="10"/>
      <c r="H53" s="10"/>
      <c r="I53" s="10"/>
    </row>
    <row r="54" spans="2:9" ht="21" customHeight="1">
      <c r="B54" s="45"/>
      <c r="C54" s="45"/>
      <c r="D54" s="30"/>
      <c r="E54" s="37"/>
      <c r="F54" s="37"/>
      <c r="G54" s="10"/>
      <c r="H54" s="10"/>
      <c r="I54" s="10"/>
    </row>
    <row r="55" spans="2:9" ht="21" customHeight="1">
      <c r="B55" s="45"/>
      <c r="C55" s="45"/>
      <c r="D55" s="30"/>
      <c r="E55" s="37"/>
      <c r="F55" s="37"/>
      <c r="G55" s="10"/>
      <c r="H55" s="10"/>
      <c r="I55" s="10"/>
    </row>
    <row r="56" spans="2:9" ht="21" customHeight="1">
      <c r="B56" s="45"/>
      <c r="C56" s="45"/>
      <c r="D56" s="30"/>
      <c r="E56" s="37"/>
      <c r="F56" s="37"/>
      <c r="G56" s="10"/>
      <c r="H56" s="10"/>
      <c r="I56" s="10"/>
    </row>
    <row r="57" spans="2:9" ht="21" customHeight="1">
      <c r="B57" s="45"/>
      <c r="C57" s="45"/>
      <c r="D57" s="30"/>
      <c r="E57" s="37"/>
      <c r="F57" s="37"/>
      <c r="G57" s="10"/>
      <c r="H57" s="10"/>
      <c r="I57" s="10"/>
    </row>
    <row r="58" spans="2:9" ht="21" customHeight="1">
      <c r="B58" s="45"/>
      <c r="C58" s="45"/>
      <c r="D58" s="30"/>
      <c r="E58" s="37"/>
      <c r="F58" s="37"/>
      <c r="G58" s="10"/>
      <c r="H58" s="10"/>
      <c r="I58" s="10"/>
    </row>
    <row r="59" spans="2:9" ht="21" customHeight="1">
      <c r="B59" s="45"/>
      <c r="C59" s="45"/>
      <c r="D59" s="30"/>
      <c r="E59" s="37"/>
      <c r="F59" s="37"/>
      <c r="G59" s="10"/>
      <c r="H59" s="10"/>
      <c r="I59" s="10"/>
    </row>
    <row r="60" spans="2:9" ht="21" customHeight="1">
      <c r="B60" s="18"/>
      <c r="C60" s="45"/>
      <c r="D60" s="30"/>
      <c r="E60" s="37"/>
      <c r="F60" s="37"/>
      <c r="G60" s="10"/>
      <c r="H60" s="10"/>
      <c r="I60" s="10"/>
    </row>
    <row r="61" spans="2:9" ht="21" customHeight="1">
      <c r="B61" s="45"/>
      <c r="C61" s="45"/>
      <c r="D61" s="45"/>
      <c r="E61" s="37"/>
      <c r="F61" s="37"/>
      <c r="G61" s="10"/>
      <c r="H61" s="10"/>
      <c r="I61" s="10"/>
    </row>
    <row r="62" spans="2:9" ht="21" customHeight="1">
      <c r="B62" s="45"/>
      <c r="C62" s="45"/>
      <c r="D62" s="45"/>
      <c r="E62" s="37"/>
      <c r="F62" s="37"/>
      <c r="G62" s="10"/>
      <c r="H62" s="10"/>
      <c r="I62" s="10"/>
    </row>
    <row r="63" spans="2:9" ht="21" customHeight="1">
      <c r="B63" s="45"/>
      <c r="C63" s="45"/>
      <c r="D63" s="45"/>
      <c r="E63" s="37"/>
      <c r="F63" s="37"/>
      <c r="G63" s="10"/>
      <c r="H63" s="10"/>
      <c r="I63" s="10"/>
    </row>
    <row r="64" spans="2:9" ht="21" customHeight="1">
      <c r="B64" s="2"/>
      <c r="C64" s="2"/>
      <c r="D64" s="2"/>
      <c r="E64" s="37"/>
      <c r="F64" s="37"/>
      <c r="G64" s="10"/>
      <c r="H64" s="10"/>
      <c r="I64" s="10"/>
    </row>
    <row r="65" spans="2:9" ht="21" customHeight="1">
      <c r="B65" s="48"/>
      <c r="C65" s="45"/>
      <c r="D65" s="45"/>
      <c r="E65" s="37"/>
      <c r="F65" s="37"/>
      <c r="G65" s="10"/>
      <c r="H65" s="10"/>
      <c r="I65" s="10"/>
    </row>
    <row r="66" spans="2:9" ht="21" customHeight="1">
      <c r="B66" s="45"/>
      <c r="C66" s="45"/>
      <c r="D66" s="30"/>
      <c r="E66" s="37"/>
      <c r="F66" s="37"/>
      <c r="G66" s="10"/>
      <c r="H66" s="10"/>
      <c r="I66" s="10"/>
    </row>
    <row r="67" spans="2:9" ht="21" customHeight="1">
      <c r="B67" s="45"/>
      <c r="C67" s="45"/>
      <c r="D67" s="30"/>
      <c r="E67" s="37"/>
      <c r="F67" s="37"/>
      <c r="G67" s="10"/>
      <c r="H67" s="10"/>
      <c r="I67" s="10"/>
    </row>
    <row r="68" spans="2:9" ht="21" customHeight="1">
      <c r="B68" s="45"/>
      <c r="C68" s="45"/>
      <c r="D68" s="30"/>
      <c r="E68" s="37"/>
      <c r="F68" s="37"/>
      <c r="G68" s="10"/>
      <c r="H68" s="10"/>
      <c r="I68" s="10"/>
    </row>
    <row r="69" spans="2:9" ht="21" customHeight="1">
      <c r="B69" s="45"/>
      <c r="C69" s="45"/>
      <c r="D69" s="30"/>
      <c r="E69" s="37"/>
      <c r="F69" s="37"/>
      <c r="G69" s="10"/>
      <c r="H69" s="10"/>
      <c r="I69" s="10"/>
    </row>
    <row r="70" spans="2:9" ht="21" customHeight="1">
      <c r="B70" s="45"/>
      <c r="C70" s="45"/>
      <c r="D70" s="30"/>
      <c r="E70" s="37"/>
      <c r="F70" s="37"/>
      <c r="G70" s="10"/>
      <c r="H70" s="10"/>
      <c r="I70" s="10"/>
    </row>
    <row r="71" spans="2:9" ht="21" customHeight="1">
      <c r="B71" s="45"/>
      <c r="C71" s="45"/>
      <c r="D71" s="30"/>
      <c r="E71" s="37"/>
      <c r="F71" s="37"/>
      <c r="G71" s="10"/>
      <c r="H71" s="10"/>
      <c r="I71" s="10"/>
    </row>
    <row r="72" spans="2:9" ht="21" customHeight="1">
      <c r="B72" s="45"/>
      <c r="C72" s="45"/>
      <c r="D72" s="30"/>
      <c r="E72" s="37"/>
      <c r="F72" s="37"/>
      <c r="G72" s="10"/>
      <c r="H72" s="10"/>
      <c r="I72" s="10"/>
    </row>
    <row r="73" spans="2:9" ht="21" customHeight="1">
      <c r="B73" s="49"/>
      <c r="C73" s="45"/>
      <c r="D73" s="30"/>
      <c r="E73" s="37"/>
      <c r="F73" s="37"/>
      <c r="G73" s="10"/>
      <c r="H73" s="10"/>
      <c r="I73" s="10"/>
    </row>
    <row r="74" spans="2:9" ht="21" customHeight="1">
      <c r="B74" s="49"/>
      <c r="C74" s="45"/>
      <c r="D74" s="30"/>
      <c r="E74" s="37"/>
      <c r="F74" s="37"/>
      <c r="G74" s="10"/>
      <c r="H74" s="10"/>
      <c r="I74" s="10"/>
    </row>
    <row r="75" spans="2:9" ht="23.25">
      <c r="B75" s="49"/>
      <c r="C75" s="45"/>
      <c r="D75" s="30"/>
      <c r="E75" s="37"/>
      <c r="F75" s="37"/>
      <c r="G75" s="10"/>
      <c r="H75" s="10"/>
      <c r="I75" s="10"/>
    </row>
    <row r="76" spans="2:6" ht="23.25">
      <c r="B76" s="2"/>
      <c r="C76" s="16"/>
      <c r="D76" s="16"/>
      <c r="E76" s="11"/>
      <c r="F76" s="11"/>
    </row>
    <row r="77" spans="2:6" ht="23.25">
      <c r="B77" s="48"/>
      <c r="C77" s="16"/>
      <c r="D77" s="16"/>
      <c r="E77" s="11"/>
      <c r="F77" s="11"/>
    </row>
    <row r="78" spans="2:4" ht="23.25">
      <c r="B78" s="19"/>
      <c r="C78" s="3"/>
      <c r="D78" s="3"/>
    </row>
    <row r="79" spans="2:4" ht="23.25">
      <c r="B79" s="6"/>
      <c r="C79" s="3"/>
      <c r="D79" s="4"/>
    </row>
    <row r="80" spans="2:4" ht="23.25">
      <c r="B80" s="3"/>
      <c r="C80" s="3"/>
      <c r="D80" s="4"/>
    </row>
    <row r="81" spans="2:4" ht="23.25">
      <c r="B81" s="5"/>
      <c r="C81" s="3"/>
      <c r="D81" s="9"/>
    </row>
    <row r="82" spans="2:4" ht="23.25">
      <c r="B82" s="3"/>
      <c r="C82" s="3"/>
      <c r="D82" s="3"/>
    </row>
    <row r="83" spans="2:4" ht="23.25">
      <c r="B83" s="3"/>
      <c r="C83" s="3"/>
      <c r="D83" s="3"/>
    </row>
    <row r="84" spans="2:4" ht="23.25">
      <c r="B84" s="3"/>
      <c r="C84" s="3"/>
      <c r="D84" s="3"/>
    </row>
    <row r="85" spans="2:4" ht="23.25">
      <c r="B85" s="3"/>
      <c r="C85" s="3"/>
      <c r="D85" s="3"/>
    </row>
    <row r="86" spans="2:4" ht="23.25">
      <c r="B86" s="3"/>
      <c r="C86" s="3"/>
      <c r="D86" s="3"/>
    </row>
    <row r="87" spans="2:4" ht="23.25">
      <c r="B87" s="3"/>
      <c r="C87" s="3"/>
      <c r="D87" s="3"/>
    </row>
    <row r="88" spans="2:4" ht="23.25">
      <c r="B88" s="1"/>
      <c r="C88" s="1"/>
      <c r="D88" s="1"/>
    </row>
    <row r="89" spans="2:4" ht="23.25">
      <c r="B89" s="19"/>
      <c r="C89" s="3"/>
      <c r="D89" s="3"/>
    </row>
    <row r="90" spans="2:4" ht="23.25">
      <c r="B90" s="6"/>
      <c r="C90" s="3"/>
      <c r="D90" s="4"/>
    </row>
    <row r="91" spans="2:4" ht="23.25">
      <c r="B91" s="3"/>
      <c r="C91" s="3"/>
      <c r="D91" s="3"/>
    </row>
    <row r="92" spans="2:4" ht="23.25">
      <c r="B92" s="3"/>
      <c r="C92" s="3"/>
      <c r="D92" s="3"/>
    </row>
    <row r="93" spans="2:4" ht="23.25">
      <c r="B93" s="3"/>
      <c r="C93" s="3"/>
      <c r="D93" s="3"/>
    </row>
    <row r="94" spans="2:4" ht="23.25">
      <c r="B94" s="3"/>
      <c r="C94" s="3"/>
      <c r="D94" s="3"/>
    </row>
    <row r="95" spans="2:4" ht="23.25">
      <c r="B95" s="3"/>
      <c r="C95" s="3"/>
      <c r="D95" s="3"/>
    </row>
    <row r="96" spans="2:4" ht="23.25">
      <c r="B96" s="3"/>
      <c r="C96" s="3"/>
      <c r="D96" s="3"/>
    </row>
    <row r="97" spans="2:4" ht="23.25">
      <c r="B97" s="3"/>
      <c r="C97" s="3"/>
      <c r="D97" s="3"/>
    </row>
    <row r="98" spans="2:4" ht="23.25">
      <c r="B98" s="3"/>
      <c r="C98" s="3"/>
      <c r="D98" s="3"/>
    </row>
    <row r="99" spans="2:4" ht="23.25">
      <c r="B99" s="3"/>
      <c r="C99" s="3"/>
      <c r="D99" s="3"/>
    </row>
    <row r="100" spans="2:5" ht="23.25">
      <c r="B100" s="2"/>
      <c r="C100" s="2"/>
      <c r="D100" s="2"/>
      <c r="E100" s="11"/>
    </row>
    <row r="101" spans="2:5" ht="23.25">
      <c r="B101" s="2"/>
      <c r="C101" s="2"/>
      <c r="D101" s="2"/>
      <c r="E101" s="11"/>
    </row>
    <row r="102" spans="2:5" ht="23.25">
      <c r="B102" s="17"/>
      <c r="C102" s="16"/>
      <c r="D102" s="16"/>
      <c r="E102" s="11"/>
    </row>
    <row r="103" spans="2:5" ht="23.25">
      <c r="B103" s="17"/>
      <c r="C103" s="16"/>
      <c r="D103" s="9"/>
      <c r="E103" s="11"/>
    </row>
    <row r="104" spans="2:5" ht="23.25">
      <c r="B104" s="16"/>
      <c r="C104" s="16"/>
      <c r="D104" s="9"/>
      <c r="E104" s="11"/>
    </row>
    <row r="105" spans="2:5" ht="23.25">
      <c r="B105" s="18"/>
      <c r="C105" s="16"/>
      <c r="D105" s="9"/>
      <c r="E105" s="11"/>
    </row>
    <row r="106" spans="2:5" ht="23.25">
      <c r="B106" s="16"/>
      <c r="C106" s="16"/>
      <c r="D106" s="16"/>
      <c r="E106" s="11"/>
    </row>
    <row r="107" spans="2:5" ht="12.75">
      <c r="B107" s="11"/>
      <c r="C107" s="11"/>
      <c r="D107" s="11"/>
      <c r="E107" s="11"/>
    </row>
    <row r="126" spans="2:4" ht="23.25">
      <c r="B126" s="1"/>
      <c r="C126" s="1"/>
      <c r="D126" s="1"/>
    </row>
    <row r="127" spans="2:4" ht="23.25">
      <c r="B127" s="1"/>
      <c r="C127" s="1"/>
      <c r="D127" s="1"/>
    </row>
    <row r="148" spans="2:4" ht="23.25">
      <c r="B148" s="1"/>
      <c r="C148" s="1"/>
      <c r="D148" s="1"/>
    </row>
    <row r="149" spans="2:4" ht="23.25">
      <c r="B149" s="1"/>
      <c r="C149" s="1"/>
      <c r="D149" s="1"/>
    </row>
    <row r="150" spans="2:4" ht="23.25">
      <c r="B150" s="6"/>
      <c r="C150" s="3"/>
      <c r="D150" s="3"/>
    </row>
    <row r="151" spans="2:4" ht="23.25">
      <c r="B151" s="6"/>
      <c r="C151" s="3"/>
      <c r="D151" s="4"/>
    </row>
    <row r="152" spans="2:4" ht="23.25">
      <c r="B152" s="3"/>
      <c r="C152" s="3"/>
      <c r="D152" s="4"/>
    </row>
    <row r="153" spans="2:4" ht="24" thickBot="1">
      <c r="B153" s="5"/>
      <c r="C153" s="3"/>
      <c r="D153" s="7"/>
    </row>
    <row r="154" spans="2:4" ht="24" thickTop="1">
      <c r="B154" s="3"/>
      <c r="C154" s="3"/>
      <c r="D154" s="3"/>
    </row>
  </sheetData>
  <sheetProtection/>
  <mergeCells count="3">
    <mergeCell ref="B2:D2"/>
    <mergeCell ref="B3:D3"/>
    <mergeCell ref="B4:D4"/>
  </mergeCells>
  <printOptions/>
  <pageMargins left="0.7874015748031497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B1:H36"/>
  <sheetViews>
    <sheetView workbookViewId="0" topLeftCell="A16">
      <selection activeCell="H26" sqref="H26"/>
    </sheetView>
  </sheetViews>
  <sheetFormatPr defaultColWidth="9.140625" defaultRowHeight="12.75"/>
  <cols>
    <col min="1" max="1" width="2.57421875" style="0" customWidth="1"/>
    <col min="2" max="2" width="3.8515625" style="0" customWidth="1"/>
    <col min="4" max="4" width="18.57421875" style="0" customWidth="1"/>
    <col min="5" max="5" width="15.8515625" style="0" customWidth="1"/>
    <col min="6" max="6" width="13.7109375" style="0" customWidth="1"/>
    <col min="7" max="7" width="13.8515625" style="0" customWidth="1"/>
    <col min="8" max="8" width="15.421875" style="0" customWidth="1"/>
  </cols>
  <sheetData>
    <row r="1" s="15" customFormat="1" ht="19.5" customHeight="1">
      <c r="H1" s="50"/>
    </row>
    <row r="2" spans="2:8" s="15" customFormat="1" ht="23.25">
      <c r="B2" s="462" t="s">
        <v>72</v>
      </c>
      <c r="C2" s="462"/>
      <c r="D2" s="462"/>
      <c r="E2" s="462"/>
      <c r="F2" s="462"/>
      <c r="G2" s="462"/>
      <c r="H2" s="462"/>
    </row>
    <row r="3" spans="2:8" s="15" customFormat="1" ht="23.25">
      <c r="B3" s="462" t="s">
        <v>110</v>
      </c>
      <c r="C3" s="462"/>
      <c r="D3" s="462"/>
      <c r="E3" s="462"/>
      <c r="F3" s="462"/>
      <c r="G3" s="462"/>
      <c r="H3" s="462"/>
    </row>
    <row r="4" spans="2:8" s="15" customFormat="1" ht="23.25">
      <c r="B4" s="462" t="s">
        <v>295</v>
      </c>
      <c r="C4" s="462"/>
      <c r="D4" s="462"/>
      <c r="E4" s="462"/>
      <c r="F4" s="462"/>
      <c r="G4" s="462"/>
      <c r="H4" s="462"/>
    </row>
    <row r="5" spans="2:8" s="15" customFormat="1" ht="23.25">
      <c r="B5" s="138"/>
      <c r="C5" s="138"/>
      <c r="D5" s="138"/>
      <c r="E5" s="138"/>
      <c r="F5" s="138"/>
      <c r="G5" s="138"/>
      <c r="H5" s="138"/>
    </row>
    <row r="6" spans="2:8" s="15" customFormat="1" ht="23.25">
      <c r="B6" s="465" t="s">
        <v>198</v>
      </c>
      <c r="C6" s="465"/>
      <c r="D6" s="465"/>
      <c r="E6" s="138"/>
      <c r="F6" s="138"/>
      <c r="G6" s="138"/>
      <c r="H6" s="138"/>
    </row>
    <row r="7" spans="2:8" s="15" customFormat="1" ht="23.25">
      <c r="B7" s="150"/>
      <c r="C7" s="150"/>
      <c r="D7" s="150"/>
      <c r="E7" s="138"/>
      <c r="F7" s="138"/>
      <c r="G7" s="138"/>
      <c r="H7" s="138"/>
    </row>
    <row r="8" spans="2:8" s="15" customFormat="1" ht="23.25">
      <c r="B8" s="139" t="s">
        <v>296</v>
      </c>
      <c r="C8" s="139"/>
      <c r="D8" s="139"/>
      <c r="E8" s="140"/>
      <c r="F8" s="140"/>
      <c r="G8" s="140"/>
      <c r="H8" s="141">
        <v>12776513.61</v>
      </c>
    </row>
    <row r="9" spans="2:8" s="15" customFormat="1" ht="23.25">
      <c r="B9" s="142"/>
      <c r="C9" s="139" t="s">
        <v>118</v>
      </c>
      <c r="D9" s="139"/>
      <c r="E9" s="140"/>
      <c r="F9" s="140">
        <v>3987630.42</v>
      </c>
      <c r="G9" s="140"/>
      <c r="H9" s="140"/>
    </row>
    <row r="10" spans="2:8" s="15" customFormat="1" ht="23.25" customHeight="1">
      <c r="B10" s="142"/>
      <c r="C10" s="463" t="s">
        <v>120</v>
      </c>
      <c r="D10" s="463"/>
      <c r="E10" s="464"/>
      <c r="F10" s="146"/>
      <c r="G10" s="146"/>
      <c r="H10" s="140"/>
    </row>
    <row r="11" spans="2:8" s="15" customFormat="1" ht="23.25" customHeight="1">
      <c r="B11" s="142"/>
      <c r="C11" s="143" t="s">
        <v>119</v>
      </c>
      <c r="D11" s="143"/>
      <c r="E11" s="144"/>
      <c r="F11" s="145">
        <v>996907.61</v>
      </c>
      <c r="G11" s="146"/>
      <c r="H11" s="140"/>
    </row>
    <row r="12" spans="2:8" s="15" customFormat="1" ht="23.25">
      <c r="B12" s="151" t="s">
        <v>16</v>
      </c>
      <c r="C12" s="139" t="s">
        <v>199</v>
      </c>
      <c r="D12" s="139"/>
      <c r="E12" s="140"/>
      <c r="F12" s="140"/>
      <c r="G12" s="140">
        <v>2990722.81</v>
      </c>
      <c r="H12" s="140"/>
    </row>
    <row r="13" spans="2:8" s="15" customFormat="1" ht="23.25">
      <c r="B13" s="142"/>
      <c r="C13" s="463" t="s">
        <v>63</v>
      </c>
      <c r="D13" s="463"/>
      <c r="E13" s="140"/>
      <c r="F13" s="140"/>
      <c r="G13" s="140">
        <v>102883</v>
      </c>
      <c r="H13" s="140"/>
    </row>
    <row r="14" spans="2:8" s="15" customFormat="1" ht="23.25">
      <c r="B14" s="142"/>
      <c r="C14" s="143" t="s">
        <v>313</v>
      </c>
      <c r="D14" s="143"/>
      <c r="E14" s="140"/>
      <c r="F14" s="140"/>
      <c r="G14" s="140">
        <v>38.5</v>
      </c>
      <c r="H14" s="140"/>
    </row>
    <row r="15" spans="2:8" s="15" customFormat="1" ht="23.25">
      <c r="B15" s="139"/>
      <c r="C15" s="139" t="s">
        <v>314</v>
      </c>
      <c r="D15" s="139"/>
      <c r="E15" s="140"/>
      <c r="F15" s="140"/>
      <c r="G15" s="140">
        <v>801000</v>
      </c>
      <c r="H15" s="140"/>
    </row>
    <row r="16" spans="2:8" s="15" customFormat="1" ht="23.25">
      <c r="B16" s="139"/>
      <c r="C16" s="139" t="s">
        <v>200</v>
      </c>
      <c r="D16" s="139"/>
      <c r="E16" s="140"/>
      <c r="F16" s="140"/>
      <c r="G16" s="146">
        <v>17388</v>
      </c>
      <c r="H16" s="140"/>
    </row>
    <row r="17" spans="2:8" s="15" customFormat="1" ht="23.25">
      <c r="B17" s="139"/>
      <c r="C17" s="139" t="s">
        <v>317</v>
      </c>
      <c r="D17" s="139"/>
      <c r="E17" s="140"/>
      <c r="F17" s="140"/>
      <c r="G17" s="146">
        <v>6689.11</v>
      </c>
      <c r="H17" s="140"/>
    </row>
    <row r="18" spans="2:8" s="15" customFormat="1" ht="23.25">
      <c r="B18" s="142" t="s">
        <v>38</v>
      </c>
      <c r="C18" s="139" t="s">
        <v>26</v>
      </c>
      <c r="D18" s="139"/>
      <c r="E18" s="140"/>
      <c r="F18" s="140"/>
      <c r="G18" s="24">
        <v>-8332737</v>
      </c>
      <c r="H18" s="140"/>
    </row>
    <row r="19" spans="2:8" s="15" customFormat="1" ht="23.25">
      <c r="B19" s="142"/>
      <c r="C19" s="417" t="s">
        <v>315</v>
      </c>
      <c r="D19" s="417"/>
      <c r="E19" s="140"/>
      <c r="F19" s="140"/>
      <c r="G19" s="146">
        <v>-5214.04</v>
      </c>
      <c r="H19" s="146"/>
    </row>
    <row r="20" spans="2:8" s="15" customFormat="1" ht="23.25">
      <c r="B20" s="142"/>
      <c r="C20" s="417" t="s">
        <v>316</v>
      </c>
      <c r="D20" s="417"/>
      <c r="E20" s="140"/>
      <c r="F20" s="140"/>
      <c r="G20" s="146">
        <v>-262809.28</v>
      </c>
      <c r="H20" s="145">
        <v>-4682038.9</v>
      </c>
    </row>
    <row r="21" spans="2:8" s="15" customFormat="1" ht="24" thickBot="1">
      <c r="B21" s="139"/>
      <c r="C21" s="139" t="s">
        <v>297</v>
      </c>
      <c r="D21" s="139"/>
      <c r="E21" s="140"/>
      <c r="F21" s="140"/>
      <c r="G21" s="140"/>
      <c r="H21" s="147">
        <f>H8+H20</f>
        <v>8094474.709999999</v>
      </c>
    </row>
    <row r="22" spans="2:8" s="15" customFormat="1" ht="16.5" customHeight="1" thickTop="1">
      <c r="B22" s="139"/>
      <c r="C22" s="139"/>
      <c r="D22" s="139"/>
      <c r="E22" s="140"/>
      <c r="F22" s="140"/>
      <c r="G22" s="140"/>
      <c r="H22" s="146"/>
    </row>
    <row r="23" spans="2:8" s="15" customFormat="1" ht="20.25" customHeight="1">
      <c r="B23" s="139"/>
      <c r="C23" s="139"/>
      <c r="D23" s="139"/>
      <c r="E23" s="140"/>
      <c r="F23" s="140"/>
      <c r="G23" s="146"/>
      <c r="H23" s="146"/>
    </row>
    <row r="24" spans="2:8" s="15" customFormat="1" ht="23.25">
      <c r="B24" s="139" t="s">
        <v>298</v>
      </c>
      <c r="C24" s="139"/>
      <c r="D24" s="139"/>
      <c r="E24" s="139"/>
      <c r="F24" s="139"/>
      <c r="G24" s="139"/>
      <c r="H24" s="139"/>
    </row>
    <row r="25" spans="2:8" s="15" customFormat="1" ht="23.25">
      <c r="B25" s="139"/>
      <c r="C25" s="139" t="s">
        <v>201</v>
      </c>
      <c r="D25" s="139"/>
      <c r="E25" s="139"/>
      <c r="F25" s="139"/>
      <c r="G25" s="139"/>
      <c r="H25" s="140">
        <v>108624.52</v>
      </c>
    </row>
    <row r="26" spans="2:8" s="15" customFormat="1" ht="23.25">
      <c r="B26" s="139"/>
      <c r="C26" s="139" t="s">
        <v>202</v>
      </c>
      <c r="D26" s="139"/>
      <c r="E26" s="139"/>
      <c r="F26" s="139"/>
      <c r="G26" s="139"/>
      <c r="H26" s="140">
        <v>9666</v>
      </c>
    </row>
    <row r="27" spans="2:8" s="15" customFormat="1" ht="23.25">
      <c r="B27" s="139"/>
      <c r="C27" s="139" t="s">
        <v>203</v>
      </c>
      <c r="D27" s="139"/>
      <c r="E27" s="139"/>
      <c r="F27" s="139"/>
      <c r="G27" s="139"/>
      <c r="H27" s="140">
        <f>H21-H25-H26</f>
        <v>7976184.1899999995</v>
      </c>
    </row>
    <row r="28" spans="2:8" s="15" customFormat="1" ht="24" thickBot="1">
      <c r="B28" s="139"/>
      <c r="C28" s="139"/>
      <c r="D28" s="138"/>
      <c r="E28" s="138"/>
      <c r="F28" s="139"/>
      <c r="G28" s="139"/>
      <c r="H28" s="148">
        <f>H21</f>
        <v>8094474.709999999</v>
      </c>
    </row>
    <row r="29" spans="2:8" s="15" customFormat="1" ht="16.5" customHeight="1" thickTop="1">
      <c r="B29" s="139"/>
      <c r="C29" s="139"/>
      <c r="D29" s="139"/>
      <c r="E29" s="139"/>
      <c r="F29" s="139"/>
      <c r="G29" s="139"/>
      <c r="H29" s="140"/>
    </row>
    <row r="30" spans="2:8" s="15" customFormat="1" ht="16.5" customHeight="1">
      <c r="B30" s="139"/>
      <c r="C30" s="139"/>
      <c r="D30" s="139"/>
      <c r="E30" s="139"/>
      <c r="F30" s="139"/>
      <c r="G30" s="139"/>
      <c r="H30" s="139"/>
    </row>
    <row r="31" spans="2:8" s="15" customFormat="1" ht="23.25">
      <c r="B31" s="119" t="s">
        <v>318</v>
      </c>
      <c r="C31" s="115"/>
      <c r="D31" s="116"/>
      <c r="E31" s="149"/>
      <c r="F31" s="149"/>
      <c r="G31" s="149"/>
      <c r="H31" s="25"/>
    </row>
    <row r="32" spans="2:8" s="15" customFormat="1" ht="23.25">
      <c r="B32" s="209" t="s">
        <v>258</v>
      </c>
      <c r="C32" s="209"/>
      <c r="D32" s="209"/>
      <c r="E32" s="209"/>
      <c r="F32" s="209"/>
      <c r="G32" s="209"/>
      <c r="H32" s="209"/>
    </row>
    <row r="33" spans="2:8" s="15" customFormat="1" ht="23.25">
      <c r="B33" s="117"/>
      <c r="C33" s="115"/>
      <c r="D33" s="116"/>
      <c r="E33" s="149"/>
      <c r="F33" s="149"/>
      <c r="G33" s="149"/>
      <c r="H33" s="25"/>
    </row>
    <row r="34" spans="2:6" s="15" customFormat="1" ht="23.25">
      <c r="B34" s="8"/>
      <c r="C34" s="29"/>
      <c r="D34" s="30"/>
      <c r="E34" s="32"/>
      <c r="F34" s="32"/>
    </row>
    <row r="35" spans="2:6" s="15" customFormat="1" ht="23.25">
      <c r="B35" s="8"/>
      <c r="C35" s="29"/>
      <c r="D35" s="30"/>
      <c r="E35" s="33"/>
      <c r="F35" s="33"/>
    </row>
    <row r="36" spans="2:6" s="15" customFormat="1" ht="23.25">
      <c r="B36" s="8"/>
      <c r="C36" s="29"/>
      <c r="D36" s="30"/>
      <c r="E36" s="33"/>
      <c r="F36" s="33"/>
    </row>
    <row r="37" s="15" customFormat="1" ht="23.25"/>
    <row r="38" s="15" customFormat="1" ht="23.25"/>
    <row r="39" s="15" customFormat="1" ht="23.25"/>
    <row r="40" s="15" customFormat="1" ht="23.25"/>
    <row r="41" s="15" customFormat="1" ht="23.25"/>
    <row r="42" s="15" customFormat="1" ht="23.25"/>
    <row r="43" s="15" customFormat="1" ht="23.25"/>
    <row r="44" s="15" customFormat="1" ht="23.25"/>
    <row r="45" s="15" customFormat="1" ht="23.25"/>
    <row r="46" s="15" customFormat="1" ht="23.25"/>
  </sheetData>
  <sheetProtection/>
  <mergeCells count="6">
    <mergeCell ref="B2:H2"/>
    <mergeCell ref="B3:H3"/>
    <mergeCell ref="B4:H4"/>
    <mergeCell ref="C13:D13"/>
    <mergeCell ref="C10:E10"/>
    <mergeCell ref="B6:D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N24"/>
  <sheetViews>
    <sheetView workbookViewId="0" topLeftCell="A10">
      <selection activeCell="F24" sqref="F24"/>
    </sheetView>
  </sheetViews>
  <sheetFormatPr defaultColWidth="9.140625" defaultRowHeight="12.75"/>
  <cols>
    <col min="1" max="1" width="4.57421875" style="0" customWidth="1"/>
    <col min="2" max="2" width="17.28125" style="0" customWidth="1"/>
    <col min="3" max="3" width="9.421875" style="0" customWidth="1"/>
    <col min="4" max="4" width="38.28125" style="0" customWidth="1"/>
    <col min="5" max="5" width="11.7109375" style="0" customWidth="1"/>
    <col min="6" max="6" width="4.421875" style="0" customWidth="1"/>
    <col min="7" max="7" width="11.7109375" style="0" customWidth="1"/>
    <col min="8" max="8" width="4.421875" style="0" customWidth="1"/>
    <col min="9" max="9" width="11.7109375" style="0" customWidth="1"/>
    <col min="10" max="10" width="4.57421875" style="0" customWidth="1"/>
    <col min="11" max="11" width="10.00390625" style="0" customWidth="1"/>
    <col min="12" max="12" width="4.8515625" style="0" customWidth="1"/>
    <col min="13" max="13" width="9.00390625" style="0" customWidth="1"/>
    <col min="14" max="14" width="3.7109375" style="0" customWidth="1"/>
    <col min="15" max="15" width="9.00390625" style="0" customWidth="1"/>
  </cols>
  <sheetData>
    <row r="1" spans="2:14" ht="16.5" customHeight="1">
      <c r="B1" s="42"/>
      <c r="C1" s="42"/>
      <c r="D1" s="42"/>
      <c r="E1" s="43"/>
      <c r="F1" s="44"/>
      <c r="G1" s="43"/>
      <c r="H1" s="43"/>
      <c r="I1" s="43"/>
      <c r="J1" s="43"/>
      <c r="K1" s="43"/>
      <c r="L1" s="43"/>
      <c r="M1" s="44"/>
      <c r="N1" s="44"/>
    </row>
    <row r="2" spans="2:14" ht="21">
      <c r="B2" s="437" t="s">
        <v>72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</row>
    <row r="3" spans="2:14" ht="21">
      <c r="B3" s="437" t="s">
        <v>110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</row>
    <row r="4" spans="2:14" ht="21">
      <c r="B4" s="437" t="s">
        <v>302</v>
      </c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</row>
    <row r="5" spans="2:14" ht="16.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2:14" ht="21">
      <c r="B6" s="475" t="s">
        <v>204</v>
      </c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</row>
    <row r="7" spans="2:14" ht="9" customHeight="1"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</row>
    <row r="8" spans="2:14" ht="24" customHeight="1">
      <c r="B8" s="476" t="s">
        <v>12</v>
      </c>
      <c r="C8" s="476" t="s">
        <v>61</v>
      </c>
      <c r="D8" s="476" t="s">
        <v>153</v>
      </c>
      <c r="E8" s="478" t="s">
        <v>205</v>
      </c>
      <c r="F8" s="479"/>
      <c r="G8" s="466" t="s">
        <v>29</v>
      </c>
      <c r="H8" s="467"/>
      <c r="I8" s="466" t="s">
        <v>3</v>
      </c>
      <c r="J8" s="467"/>
      <c r="K8" s="466" t="s">
        <v>15</v>
      </c>
      <c r="L8" s="467"/>
      <c r="M8" s="466" t="s">
        <v>14</v>
      </c>
      <c r="N8" s="467"/>
    </row>
    <row r="9" spans="2:14" ht="21">
      <c r="B9" s="477"/>
      <c r="C9" s="477"/>
      <c r="D9" s="477"/>
      <c r="E9" s="470" t="s">
        <v>206</v>
      </c>
      <c r="F9" s="471"/>
      <c r="G9" s="468"/>
      <c r="H9" s="469"/>
      <c r="I9" s="468"/>
      <c r="J9" s="469"/>
      <c r="K9" s="468"/>
      <c r="L9" s="469"/>
      <c r="M9" s="468"/>
      <c r="N9" s="469"/>
    </row>
    <row r="10" spans="2:14" ht="13.5" customHeight="1">
      <c r="B10" s="180"/>
      <c r="C10" s="180"/>
      <c r="D10" s="180"/>
      <c r="E10" s="349"/>
      <c r="F10" s="338"/>
      <c r="G10" s="179"/>
      <c r="H10" s="283"/>
      <c r="I10" s="179"/>
      <c r="J10" s="283"/>
      <c r="K10" s="179"/>
      <c r="L10" s="283"/>
      <c r="M10" s="179"/>
      <c r="N10" s="283"/>
    </row>
    <row r="11" spans="2:14" ht="21">
      <c r="B11" s="336" t="s">
        <v>303</v>
      </c>
      <c r="C11" s="337"/>
      <c r="D11" s="337" t="s">
        <v>304</v>
      </c>
      <c r="E11" s="347">
        <v>5214</v>
      </c>
      <c r="F11" s="424" t="s">
        <v>305</v>
      </c>
      <c r="G11" s="347">
        <v>5214</v>
      </c>
      <c r="H11" s="424" t="s">
        <v>305</v>
      </c>
      <c r="I11" s="347">
        <v>5214</v>
      </c>
      <c r="J11" s="424" t="s">
        <v>305</v>
      </c>
      <c r="K11" s="346">
        <v>0</v>
      </c>
      <c r="L11" s="61"/>
      <c r="M11" s="108"/>
      <c r="N11" s="88"/>
    </row>
    <row r="12" spans="2:14" ht="7.5" customHeight="1">
      <c r="B12" s="336"/>
      <c r="C12" s="58"/>
      <c r="D12" s="58"/>
      <c r="E12" s="81"/>
      <c r="F12" s="81"/>
      <c r="G12" s="81"/>
      <c r="H12" s="61"/>
      <c r="I12" s="81"/>
      <c r="J12" s="61"/>
      <c r="K12" s="108"/>
      <c r="L12" s="88"/>
      <c r="M12" s="108"/>
      <c r="N12" s="88"/>
    </row>
    <row r="13" spans="2:14" ht="39" customHeight="1">
      <c r="B13" s="336" t="s">
        <v>23</v>
      </c>
      <c r="C13" s="58"/>
      <c r="D13" s="337" t="s">
        <v>306</v>
      </c>
      <c r="E13" s="343">
        <v>2116000</v>
      </c>
      <c r="F13" s="425">
        <v>0</v>
      </c>
      <c r="G13" s="343">
        <v>2113000</v>
      </c>
      <c r="H13" s="65">
        <v>0</v>
      </c>
      <c r="I13" s="343">
        <v>2113000</v>
      </c>
      <c r="J13" s="65">
        <v>0</v>
      </c>
      <c r="K13" s="345">
        <f>E13-I13</f>
        <v>3000</v>
      </c>
      <c r="L13" s="427" t="s">
        <v>6</v>
      </c>
      <c r="M13" s="63"/>
      <c r="N13" s="63"/>
    </row>
    <row r="14" spans="2:14" ht="7.5" customHeight="1">
      <c r="B14" s="62"/>
      <c r="C14" s="58"/>
      <c r="D14" s="58"/>
      <c r="E14" s="331"/>
      <c r="F14" s="372"/>
      <c r="G14" s="331"/>
      <c r="H14" s="331"/>
      <c r="I14" s="331"/>
      <c r="J14" s="430"/>
      <c r="K14" s="64"/>
      <c r="L14" s="428"/>
      <c r="M14" s="64"/>
      <c r="N14" s="64"/>
    </row>
    <row r="15" spans="2:14" ht="37.5">
      <c r="B15" s="336" t="s">
        <v>23</v>
      </c>
      <c r="C15" s="58"/>
      <c r="D15" s="337" t="s">
        <v>307</v>
      </c>
      <c r="E15" s="344">
        <v>2224000</v>
      </c>
      <c r="F15" s="379">
        <v>0</v>
      </c>
      <c r="G15" s="344">
        <v>2222000</v>
      </c>
      <c r="H15" s="65">
        <v>0</v>
      </c>
      <c r="I15" s="344">
        <v>2222000</v>
      </c>
      <c r="J15" s="65">
        <v>0</v>
      </c>
      <c r="K15" s="345">
        <f>E15-I15</f>
        <v>2000</v>
      </c>
      <c r="L15" s="379">
        <v>0</v>
      </c>
      <c r="M15" s="64"/>
      <c r="N15" s="64"/>
    </row>
    <row r="16" spans="2:14" ht="7.5" customHeight="1">
      <c r="B16" s="62"/>
      <c r="C16" s="58"/>
      <c r="D16" s="58"/>
      <c r="E16" s="331"/>
      <c r="F16" s="372"/>
      <c r="G16" s="331"/>
      <c r="H16" s="331"/>
      <c r="I16" s="331"/>
      <c r="J16" s="331"/>
      <c r="K16" s="64"/>
      <c r="L16" s="428"/>
      <c r="M16" s="64"/>
      <c r="N16" s="64"/>
    </row>
    <row r="17" spans="2:14" ht="21">
      <c r="B17" s="336" t="s">
        <v>6</v>
      </c>
      <c r="C17" s="58"/>
      <c r="D17" s="337" t="s">
        <v>308</v>
      </c>
      <c r="E17" s="344">
        <v>262809</v>
      </c>
      <c r="F17" s="347">
        <v>28</v>
      </c>
      <c r="G17" s="344">
        <v>262809</v>
      </c>
      <c r="H17" s="347">
        <v>28</v>
      </c>
      <c r="I17" s="344">
        <v>262809</v>
      </c>
      <c r="J17" s="347">
        <v>28</v>
      </c>
      <c r="K17" s="63" t="s">
        <v>6</v>
      </c>
      <c r="L17" s="67"/>
      <c r="M17" s="67"/>
      <c r="N17" s="67"/>
    </row>
    <row r="18" spans="2:14" ht="7.5" customHeight="1">
      <c r="B18" s="62"/>
      <c r="C18" s="58"/>
      <c r="D18" s="58"/>
      <c r="E18" s="341"/>
      <c r="F18" s="372"/>
      <c r="G18" s="341"/>
      <c r="H18" s="341"/>
      <c r="I18" s="341"/>
      <c r="J18" s="341"/>
      <c r="K18" s="63"/>
      <c r="L18" s="429"/>
      <c r="M18" s="63"/>
      <c r="N18" s="63"/>
    </row>
    <row r="19" spans="2:14" ht="21">
      <c r="B19" s="336" t="s">
        <v>23</v>
      </c>
      <c r="C19" s="58"/>
      <c r="D19" s="337" t="s">
        <v>309</v>
      </c>
      <c r="E19" s="344">
        <v>2545000</v>
      </c>
      <c r="F19" s="81">
        <v>0</v>
      </c>
      <c r="G19" s="344">
        <v>2277737</v>
      </c>
      <c r="H19" s="61">
        <v>0</v>
      </c>
      <c r="I19" s="344">
        <v>2277737</v>
      </c>
      <c r="J19" s="425">
        <v>0</v>
      </c>
      <c r="K19" s="345">
        <f>E19-I19</f>
        <v>267263</v>
      </c>
      <c r="L19" s="379">
        <v>0</v>
      </c>
      <c r="M19" s="68"/>
      <c r="N19" s="68"/>
    </row>
    <row r="20" spans="2:14" ht="7.5" customHeight="1">
      <c r="B20" s="62"/>
      <c r="C20" s="58"/>
      <c r="D20" s="58"/>
      <c r="E20" s="339"/>
      <c r="F20" s="340"/>
      <c r="G20" s="331"/>
      <c r="H20" s="331"/>
      <c r="I20" s="331"/>
      <c r="J20" s="331"/>
      <c r="K20" s="63"/>
      <c r="L20" s="429"/>
      <c r="M20" s="63"/>
      <c r="N20" s="63"/>
    </row>
    <row r="21" spans="2:14" ht="37.5">
      <c r="B21" s="336" t="s">
        <v>23</v>
      </c>
      <c r="C21" s="69"/>
      <c r="D21" s="69" t="s">
        <v>310</v>
      </c>
      <c r="E21" s="426">
        <v>1117000</v>
      </c>
      <c r="F21" s="379">
        <v>0</v>
      </c>
      <c r="G21" s="426">
        <v>1116000</v>
      </c>
      <c r="H21" s="379">
        <v>0</v>
      </c>
      <c r="I21" s="426">
        <v>1116000</v>
      </c>
      <c r="J21" s="379">
        <v>0</v>
      </c>
      <c r="K21" s="345">
        <f>E21-I21</f>
        <v>1000</v>
      </c>
      <c r="L21" s="379">
        <v>0</v>
      </c>
      <c r="M21" s="63"/>
      <c r="N21" s="63"/>
    </row>
    <row r="22" spans="2:14" ht="7.5" customHeight="1">
      <c r="B22" s="74"/>
      <c r="C22" s="69"/>
      <c r="D22" s="69"/>
      <c r="E22" s="342"/>
      <c r="F22" s="340"/>
      <c r="G22" s="342"/>
      <c r="H22" s="340"/>
      <c r="I22" s="342"/>
      <c r="J22" s="340"/>
      <c r="K22" s="63"/>
      <c r="L22" s="429"/>
      <c r="M22" s="63"/>
      <c r="N22" s="63"/>
    </row>
    <row r="23" spans="2:14" ht="37.5">
      <c r="B23" s="336" t="s">
        <v>23</v>
      </c>
      <c r="C23" s="232"/>
      <c r="D23" s="69" t="s">
        <v>311</v>
      </c>
      <c r="E23" s="331">
        <v>604800</v>
      </c>
      <c r="F23" s="379">
        <v>0</v>
      </c>
      <c r="G23" s="331">
        <v>604000</v>
      </c>
      <c r="H23" s="379">
        <v>0</v>
      </c>
      <c r="I23" s="331">
        <v>604000</v>
      </c>
      <c r="J23" s="61">
        <v>0</v>
      </c>
      <c r="K23" s="345">
        <f>E23-I23</f>
        <v>800</v>
      </c>
      <c r="L23" s="379">
        <v>0</v>
      </c>
      <c r="M23" s="68"/>
      <c r="N23" s="68"/>
    </row>
    <row r="24" spans="2:14" ht="21">
      <c r="B24" s="472" t="s">
        <v>7</v>
      </c>
      <c r="C24" s="473"/>
      <c r="D24" s="474"/>
      <c r="E24" s="411">
        <f>SUM(E11:E23)</f>
        <v>8874823</v>
      </c>
      <c r="F24" s="431">
        <v>32</v>
      </c>
      <c r="G24" s="411">
        <f>SUM(G11:G23)</f>
        <v>8600760</v>
      </c>
      <c r="H24" s="431">
        <v>32</v>
      </c>
      <c r="I24" s="411">
        <f>SUM(I11:I23)</f>
        <v>8600760</v>
      </c>
      <c r="J24" s="412">
        <v>32</v>
      </c>
      <c r="K24" s="411">
        <f>SUM(K11:K23)</f>
        <v>274063</v>
      </c>
      <c r="L24" s="152" t="s">
        <v>6</v>
      </c>
      <c r="M24" s="153"/>
      <c r="N24" s="153"/>
    </row>
  </sheetData>
  <sheetProtection/>
  <mergeCells count="14">
    <mergeCell ref="B4:N4"/>
    <mergeCell ref="M8:N9"/>
    <mergeCell ref="B8:B9"/>
    <mergeCell ref="D8:D9"/>
    <mergeCell ref="G8:H9"/>
    <mergeCell ref="I8:J9"/>
    <mergeCell ref="K8:L9"/>
    <mergeCell ref="E9:F9"/>
    <mergeCell ref="B24:D24"/>
    <mergeCell ref="B2:N2"/>
    <mergeCell ref="B3:N3"/>
    <mergeCell ref="B6:N6"/>
    <mergeCell ref="C8:C9"/>
    <mergeCell ref="E8:F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 Home Used Only</dc:creator>
  <cp:keywords/>
  <dc:description/>
  <cp:lastModifiedBy>kpcomputer</cp:lastModifiedBy>
  <cp:lastPrinted>2016-11-14T07:51:45Z</cp:lastPrinted>
  <dcterms:created xsi:type="dcterms:W3CDTF">2009-08-17T02:43:59Z</dcterms:created>
  <dcterms:modified xsi:type="dcterms:W3CDTF">2016-11-14T07:52:33Z</dcterms:modified>
  <cp:category/>
  <cp:version/>
  <cp:contentType/>
  <cp:contentStatus/>
</cp:coreProperties>
</file>